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ghad.kashlan\Desktop\"/>
    </mc:Choice>
  </mc:AlternateContent>
  <xr:revisionPtr revIDLastSave="0" documentId="13_ncr:1_{FDE1D6BE-FCB4-47BC-A149-0FEA26774B00}" xr6:coauthVersionLast="47" xr6:coauthVersionMax="47" xr10:uidLastSave="{00000000-0000-0000-0000-000000000000}"/>
  <bookViews>
    <workbookView xWindow="-120" yWindow="-120" windowWidth="20730" windowHeight="11040" xr2:uid="{48985E1A-50EA-4C0F-B98F-F3CC8585E93E}"/>
  </bookViews>
  <sheets>
    <sheet name="RGBW-Rafeed SAR" sheetId="2" r:id="rId1"/>
  </sheets>
  <definedNames>
    <definedName name="_xlnm.Print_Area" localSheetId="0">'RGBW-Rafeed SAR'!$H$1:$X$54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7" i="2" l="1"/>
  <c r="S52" i="2" l="1"/>
  <c r="W53" i="2" s="1"/>
  <c r="S51" i="2"/>
  <c r="S50" i="2"/>
  <c r="S49" i="2"/>
  <c r="S48" i="2"/>
  <c r="P47" i="2"/>
  <c r="W47" i="2"/>
  <c r="P18" i="2"/>
  <c r="P17" i="2"/>
  <c r="P16" i="2"/>
  <c r="O17" i="2"/>
  <c r="O16" i="2"/>
  <c r="S17" i="2"/>
  <c r="W17" i="2"/>
  <c r="O28" i="2"/>
  <c r="O26" i="2"/>
  <c r="O25" i="2"/>
  <c r="O20" i="2"/>
  <c r="O19" i="2"/>
  <c r="O18" i="2"/>
  <c r="O14" i="2"/>
  <c r="P14" i="2" s="1"/>
  <c r="O13" i="2"/>
  <c r="O10" i="2"/>
  <c r="W52" i="2" l="1"/>
  <c r="O4" i="2"/>
  <c r="O27" i="2"/>
  <c r="W27" i="2"/>
  <c r="W26" i="2"/>
  <c r="W25" i="2"/>
  <c r="W19" i="2"/>
  <c r="W16" i="2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8" i="2"/>
  <c r="W20" i="2"/>
  <c r="W21" i="2"/>
  <c r="W22" i="2"/>
  <c r="W23" i="2"/>
  <c r="W24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2" i="2"/>
  <c r="S2" i="2" l="1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P46" i="2" l="1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5" i="2"/>
  <c r="P13" i="2"/>
  <c r="P12" i="2"/>
  <c r="P11" i="2"/>
  <c r="P10" i="2"/>
  <c r="P9" i="2"/>
  <c r="P8" i="2"/>
  <c r="P7" i="2"/>
  <c r="P6" i="2"/>
  <c r="P5" i="2"/>
  <c r="P4" i="2"/>
  <c r="P3" i="2"/>
  <c r="P2" i="2"/>
  <c r="P52" i="2" l="1"/>
</calcChain>
</file>

<file path=xl/sharedStrings.xml><?xml version="1.0" encoding="utf-8"?>
<sst xmlns="http://schemas.openxmlformats.org/spreadsheetml/2006/main" count="168" uniqueCount="130">
  <si>
    <t>#</t>
  </si>
  <si>
    <t>Item Code</t>
  </si>
  <si>
    <t>Image</t>
  </si>
  <si>
    <t>Description</t>
  </si>
  <si>
    <t>Dimension (mm)</t>
  </si>
  <si>
    <t>QTY</t>
  </si>
  <si>
    <t>F1</t>
  </si>
  <si>
    <r>
      <rPr>
        <sz val="9"/>
        <rFont val="Arial"/>
        <family val="2"/>
      </rPr>
      <t>38W LED TUBE-LIGHT 1.2M
Surface Mounted,CCT: 6000K ,IP65 Lumen: 6000 lm ~ 38 watts
beam angle : not less than 120 degree</t>
    </r>
  </si>
  <si>
    <r>
      <rPr>
        <sz val="11.5"/>
        <rFont val="Arial"/>
        <family val="2"/>
      </rPr>
      <t>Premium - Sert Tri-Proof - Led By OSRAM, Powered By OSRAM - 40W, 4432lum AC 220-240V, 6500K IP 65,
CRI &gt; 80, 140° - Rectangular W104 x L1285 x H62 - White / ABS (Housing) - 5Years Warranty</t>
    </r>
  </si>
  <si>
    <t>Rectangular W104 x L1285 x H62 mm</t>
  </si>
  <si>
    <t>F2</t>
  </si>
  <si>
    <t>DITTO BUT WITH 3HOURS BACKUP BATTERY</t>
  </si>
  <si>
    <r>
      <rPr>
        <sz val="11.5"/>
        <rFont val="Arial"/>
        <family val="2"/>
      </rPr>
      <t>Tridonic Emergency kit 2W AC 220-240V
DC 10 - 54 V
IP : 20
5 years warranty</t>
    </r>
  </si>
  <si>
    <t>W30 x L179 x H21mm</t>
  </si>
  <si>
    <t>F3</t>
  </si>
  <si>
    <r>
      <rPr>
        <sz val="9"/>
        <rFont val="Arial"/>
        <family val="2"/>
      </rPr>
      <t>LED DOWN-LIGHT
(Compact deep recessed)
- Ceiling Recessed installation
- IP44
- CCT: 4000K
Lumen: 758 lm ~ 11.3 watts</t>
    </r>
  </si>
  <si>
    <r>
      <rPr>
        <sz val="11.5"/>
        <rFont val="Arial"/>
        <family val="2"/>
      </rPr>
      <t>Premium - Lune Spotlight - Led By CREE, Powered By OSRAM - 12W, 1200lum AC 220-240V, 4000K IP 20,
CRI &gt; 80, 60° - Round D49 x H58 - Grey / Aluminum (Housing) - 5Years Warranty</t>
    </r>
  </si>
  <si>
    <t>Round D49 x H58 mm</t>
  </si>
  <si>
    <t>PR-1389</t>
  </si>
  <si>
    <t>IP65 fixed frame D85*H53mm Cut Out:75mm</t>
  </si>
  <si>
    <t>F4</t>
  </si>
  <si>
    <r>
      <rPr>
        <sz val="9"/>
        <rFont val="Arial"/>
        <family val="2"/>
      </rPr>
      <t>LED DOWN-LIGHT DEEP RECESSED
-Ceiling Recessed installation
-CCT: 4000K
-Control: Remote Standard driver Lumen: 2181 lm ~ 25 watts
beam angle : not less than 60 degree
-IP:44</t>
    </r>
  </si>
  <si>
    <t>Round D225 x H65 mm</t>
  </si>
  <si>
    <t>F5</t>
  </si>
  <si>
    <r>
      <rPr>
        <sz val="9"/>
        <rFont val="Arial"/>
        <family val="2"/>
      </rPr>
      <t>DOUBLE LED DOWN-LIGHT
(Rectangular shape)
-Ceiling Recessed installation
-Adjustable
-CCT: 2700K (Warm White)
-Trim Finish: White
-Control: Remote Standard driver Lumen: 1473 lm ~ 16.3 watts
-beam angle : not less than 42 degree
-IP :43</t>
    </r>
  </si>
  <si>
    <r>
      <rPr>
        <sz val="11.5"/>
        <rFont val="Arial"/>
        <family val="2"/>
      </rPr>
      <t>Premium - Lune Spotlight - Led By CREE, Powered By OSRAM - 12W, 1106lum AC 220-240V, 2700K IP 20,
CRI &gt; 80, 60° - Round D49 x H58 - Grey / Aluminum (Housing) - 5Years Warranty</t>
    </r>
  </si>
  <si>
    <t>PR-1399</t>
  </si>
  <si>
    <t>IP65 double heads frame L175*W92*H75 White color</t>
  </si>
  <si>
    <t>F6</t>
  </si>
  <si>
    <r>
      <rPr>
        <sz val="9"/>
        <rFont val="Arial"/>
        <family val="2"/>
      </rPr>
      <t>CHANDELIER:
DRUM 90 SUSPENSION DIM DALI 3000K NT 10000 lm - 119 W</t>
    </r>
  </si>
  <si>
    <r>
      <t xml:space="preserve">Ring Chandelier Light 120W 220-240 VAC- 50/60Hz LED Type: Osram Power supply: Tridonic Flux 10000LM Mounting: Suspended Materials: Aluminum, PC,&amp; Friendlymaterial CCT 3000K, CRI 85 , IP20 Dimmable: </t>
    </r>
    <r>
      <rPr>
        <sz val="11.5"/>
        <color rgb="FFFF0000"/>
        <rFont val="Arial"/>
        <family val="2"/>
      </rPr>
      <t xml:space="preserve">DALI, </t>
    </r>
    <r>
      <rPr>
        <sz val="11.5"/>
        <rFont val="Arial"/>
        <family val="2"/>
      </rPr>
      <t>Life Time 50,000 Hrs 5Years Warranty</t>
    </r>
  </si>
  <si>
    <t>F7</t>
  </si>
  <si>
    <r>
      <rPr>
        <sz val="9"/>
        <rFont val="Arial"/>
        <family val="2"/>
      </rPr>
      <t>10W/M LED FLEXIBLE ROLL
- CCT: 3000K (Warm White)
- 1nos. Driver for 12M of 10W/M FLEXIBLE ROLL Including:
- LED FLEX ROLL (Delivered by 10M)</t>
    </r>
  </si>
  <si>
    <r>
      <rPr>
        <sz val="11.5"/>
        <rFont val="Arial"/>
        <family val="2"/>
      </rPr>
      <t>Premium - Serpent Strip light - Led By LUMILEDS - 9.6W, 912lum DC 24V, 3000K IP 20, CRI &gt; 90, 120° -
Linear W8 - White / FPCB (Housing) - 5Years Warranty</t>
    </r>
  </si>
  <si>
    <t>Linear W8 mm</t>
  </si>
  <si>
    <t>Premium - Row Linear Light - ,AC 220-240VIP 20 - Linear W17.3 x L1000 x H7.59 - Silver / Aluminum (Housing)</t>
  </si>
  <si>
    <t>Linear W17.3 x L1000 x H7.59 mm</t>
  </si>
  <si>
    <r>
      <rPr>
        <sz val="11.5"/>
        <rFont val="Arial"/>
        <family val="2"/>
      </rPr>
      <t>Tridonic Power supply 200W AC 220-240V
DC 24 V
IP : 20
5 years warranty</t>
    </r>
  </si>
  <si>
    <t>W43 x L325 x H30mm</t>
  </si>
  <si>
    <t>F8</t>
  </si>
  <si>
    <r>
      <rPr>
        <sz val="9"/>
        <rFont val="Arial"/>
        <family val="2"/>
      </rPr>
      <t>LED , INOX BODY, INDOOR EPOXY POWDER PAINTING, NYLON 66 CABLE GLAND, SUSPENSION WITH STEEL CABLES,GLOSSY STAIN POLYCARBONATE DIFFUSER, DIRECT AND INDIRECT LIGH, 4000K , 50W WITH DIAMETER 0.9m, 7000 lm
,IP40.</t>
    </r>
  </si>
  <si>
    <r>
      <t>Ring Chandelier Light 50W 220-240 VAC- 50/60Hz Flux 7000LM , Mounting: Suspended CCT 4000K ,</t>
    </r>
    <r>
      <rPr>
        <sz val="11.5"/>
        <color rgb="FFFF0000"/>
        <rFont val="Arial"/>
        <family val="2"/>
      </rPr>
      <t xml:space="preserve"> IP40</t>
    </r>
    <r>
      <rPr>
        <sz val="11.5"/>
        <rFont val="Arial"/>
        <family val="2"/>
      </rPr>
      <t xml:space="preserve"> , Polycarbonate Diffuser , Diameter 90 cm</t>
    </r>
  </si>
  <si>
    <t>F9</t>
  </si>
  <si>
    <t>WALL MOUNTED LED LIGHTING FIXTURE 16W, 1050LM, IP65, 4000K.</t>
  </si>
  <si>
    <r>
      <rPr>
        <sz val="11.5"/>
        <rFont val="Arial"/>
        <family val="2"/>
      </rPr>
      <t>Premium - Bravo bulkhead lights - Led By OSRAM, Powered By Tridonic - 20W, 2050lum AC 220-240V, 4000K IK 8 IP 65, CRI &gt; 80, 120° - Round D275 x H85 -
Black / Aluminum (Housing), White / Opal (Front Cover ) - 5Years Warranty</t>
    </r>
  </si>
  <si>
    <t>Round D275 x H85 mm</t>
  </si>
  <si>
    <t>F10</t>
  </si>
  <si>
    <t>STEEL POLE 8 METER HEIGHT WITH 1 ARM &amp;1 LED LIGHTING FIXTURE WITH FLAT COVER GLASS OPTIC 108W,12900LM FOR EACH 230V, 60 HZ, IP65</t>
  </si>
  <si>
    <t>Street light Pole 8 m Hot-dip galvanized steel pole (Iron) Section Size: W 120 XL 200 X Th 3 mm Base Pallet Size: W 200 XL 400 X H 12 mm Concrete screws size D 20 XH 600 mm Arm Length L=800 mm</t>
  </si>
  <si>
    <t>F11</t>
  </si>
  <si>
    <t>DITTO BUT WITH 2 ARM AND 2 LAMPS</t>
  </si>
  <si>
    <t>F12</t>
  </si>
  <si>
    <t>STEEL POLLARD 1 METER HEIGHT WITH 1 LED LAMP 70W, 5600LM FOR EACH 230V, 60 HZ, IP65</t>
  </si>
  <si>
    <r>
      <rPr>
        <sz val="11.5"/>
        <rFont val="Arial"/>
        <family val="2"/>
      </rPr>
      <t>Premium - oscar Bollard light - Led By LUMILEDS, Powered By EAGLERISE - 30W, 2000lum AC 220-240V, 3000K IK 8 IP 65, CRI &gt; 80, 150° - Bollard D160 x H800
- Black / Aluminum (Housing) - 5Years Warranty</t>
    </r>
  </si>
  <si>
    <t>Bollard D160 x H800 mm</t>
  </si>
  <si>
    <t>F13</t>
  </si>
  <si>
    <r>
      <rPr>
        <sz val="9"/>
        <rFont val="Arial"/>
        <family val="2"/>
      </rPr>
      <t>1080LM, 15W, 220v, 60Hz, LED TYPE, SPIKE LIGHT LUMINAIRE
WITH 70mm OPAL WHITE DIFFUSER IP67 CONSTRUCTION : BODY MADE OF DIECAST ALUMINIUM
TREATED AND PAINTED WITH ELECTROSTATIC POWDER .
PROTECTION DEGREE IP 67 . DIAM. 75 mm .</t>
    </r>
  </si>
  <si>
    <r>
      <rPr>
        <sz val="11.5"/>
        <rFont val="Arial"/>
        <family val="2"/>
      </rPr>
      <t>Premium - Falco Garden spotlight - Led By CREE, Powered By EAGLERISE - 6W, 600lum AC 220-240V,
3000K IK 7 IP 67, CRI &gt; 80, 23° - Garden spotlight D65 x L85 x H161 - Dark Grey / Aluminum (Housing), Transparent / Glass (Front Cover ) - 5Years Warranty</t>
    </r>
  </si>
  <si>
    <t>Garden spotlight D65 x L85 x H161 mm</t>
  </si>
  <si>
    <t>Premium - Falco Garden spotlight - Led By CREE, Powered By EAGLERISE - 6W, 632lum AC 220-240V, 4000K IK 7 IP 67, CRI &gt; 80, 23° - Garden spotlight D65 x L85 x H161 - Dark Grey / Aluminum (Housing), Transparent / Glass (Front Cover ) - 5Years Warranty</t>
  </si>
  <si>
    <t>PR-0543</t>
  </si>
  <si>
    <t>spike for ground mounting 74*297mm</t>
  </si>
  <si>
    <t>L55 x W44 x H33mm</t>
  </si>
  <si>
    <t>E2</t>
  </si>
  <si>
    <t>EMERGENCY LIGHT FEED FROM EMERGENCY POWER SYSTEM AND WITHE BACKUP BATTERY 1.5 HOUR.</t>
  </si>
  <si>
    <r>
      <rPr>
        <sz val="11.5"/>
        <rFont val="Arial"/>
        <family val="2"/>
      </rPr>
      <t>Scolmore 3W LED IP65 Maintained Emergency Bulkhead 5500K,120 Lumens , 220- 240VAC, 50/60Hz, 3 Hours
Emergency , 345mm x 110mm x 60mm</t>
    </r>
  </si>
  <si>
    <t>E1</t>
  </si>
  <si>
    <t>EMERGENCY EXIT SIGN WITHE BACKUP BATTERY 1.5 HOUR</t>
  </si>
  <si>
    <t>Scolmore Emergency Light , 2W LED Wall / Ceiling Mounted Maintained Exit Signs, 6000K , IP20, Emergency Duration 3 Hours Battery Spec 4.8V 600mAH Warranty 2 years</t>
  </si>
  <si>
    <t>E3</t>
  </si>
  <si>
    <t>DIRECTIONAL EMERGENCY SIGN WITHE BACKUP BATTERY 1.5 HOUR</t>
  </si>
  <si>
    <t>Scolmore Emergency Light 2W Emergency Exit Sign 6000K , IP20, Emergency Duration 3 Hours Battery Spec 4.8V 600mAH Warranty 2 years</t>
  </si>
  <si>
    <t>Spike light for small plants</t>
  </si>
  <si>
    <t>F14</t>
  </si>
  <si>
    <t>LED up light Linear light RGBW</t>
  </si>
  <si>
    <r>
      <rPr>
        <sz val="11.5"/>
        <rFont val="Arial"/>
        <family val="2"/>
      </rPr>
      <t>Premium - Mada Inground Wall washer - Led By CREE - 48W,DC 24V, RGBWK IK 10 IP 67, CRI &gt; 70, 15° -
Rectangular W90 x L1000 x H90 - Grey / Aluminum (Housing), Silver / Stainless Steel (Housing) - 5Years Warranty</t>
    </r>
  </si>
  <si>
    <t>Rectangular W90 x L1000 x H90 mm</t>
  </si>
  <si>
    <t>Premium - Clair Wall washer - Led By CREE - 48W,DC
24V, RGBWK IP 65, CRI &gt; 70, H 10 x V 65° -
Rectangular W50 x L1000 x H55 - Grey / Die-cast
aluminum (Housing) - 5Years Warranty</t>
  </si>
  <si>
    <t>Rectangular W50 x L1000 x
H55 mm</t>
  </si>
  <si>
    <t>XLG-200-24-A</t>
  </si>
  <si>
    <r>
      <rPr>
        <sz val="11.5"/>
        <rFont val="Arial"/>
        <family val="2"/>
      </rPr>
      <t>Tridonic Power supply 200W AC 220-240V
DC 24 V
IP : 67
5 years warranty</t>
    </r>
  </si>
  <si>
    <t>mm</t>
  </si>
  <si>
    <t>LED Dimmer constant volttage,RGBW 72 x 92 x 62 mm Input: DC 12/24/48 Vdc 240/480/960 W dimmer, dim to warm, tunable white, RGB, RGBW</t>
  </si>
  <si>
    <t>LED Strip light RGBW</t>
  </si>
  <si>
    <r>
      <rPr>
        <sz val="11.5"/>
        <rFont val="Arial"/>
        <family val="2"/>
      </rPr>
      <t>Premium - Stelo Strip light - 18W, 2190lum DC V, RGBWK IP 67, CRI &gt; 80, 120° - Linear W12 - White /
FPCB (Housing) - 3Years Warranty</t>
    </r>
  </si>
  <si>
    <t>Linear W12 mm</t>
  </si>
  <si>
    <t>MEANWELL Power supply 200W, Input Voltage AC 100 - 305V, Output Voltage DC 24 V, Output Current 0 - 8300 A, IP67, , 5 Years Warranty</t>
  </si>
  <si>
    <t>LED Projector RGBW</t>
  </si>
  <si>
    <t>Premium - Box Floodlight - Led By CREE - 36W,DC 24V, RGBWK IP 66, CRI &gt; 70, H 45 x V 0° - Rectangular W155 x L190 x H121.7 - Black / Die-cast aluminum (Housing) - 5Years Warranty</t>
  </si>
  <si>
    <t>Rectangular W155 x L190 x H121.7 mm</t>
  </si>
  <si>
    <t>Premium - Box Floodlight - Led By CREE - 36W,DC 24V, RGBWK IP 66, CRI &gt; 70, H 60 x V 0° - Rectangular W155 x L190 x H121.7 - Black / Die-cast aluminum (Housing) - 5Years Warranty</t>
  </si>
  <si>
    <t>XLG-75-24A</t>
  </si>
  <si>
    <t xml:space="preserve">	
MEANWELL Power supply 75W, Input Voltage AC 100 - 305V, Output Voltage DC 24 V, Output Current 0 - 3100 A, IP67, W63 x L140 x H32, 5 Years Warranty</t>
  </si>
  <si>
    <t>W63 x L140 x H32mm</t>
  </si>
  <si>
    <t xml:space="preserve">LED up light Linear light Grazer RGBW	</t>
  </si>
  <si>
    <t>Premium - Trix Wall washer - Led By OSRAM -
120W,DC 24V, RGBWK IP 66, CRI &gt; 75, H 7 x V 0° -
Rectangular W95 x L1000 x H117 - Silver / Aluminum
(Housing) - 5Years Warranty</t>
  </si>
  <si>
    <t>Rectangular W95 x L1000 x
H117 mm</t>
  </si>
  <si>
    <t>DMX Controller System</t>
  </si>
  <si>
    <t>(SLESA-U11)DMX Live control and Stand Alone controller 160x90x45mm Input Power 5-5.5V DC • 2x DMX512 universes in live mode (computer/tablet) • 2x DMX512 universes in stand alone mode • Expandable from 2 to 4 DMX512 universes • Intuitive backlit keyboard with 10 presets • 99 scenes across 5 zones</t>
  </si>
  <si>
    <t>DMX signal repeater SPLITTER-4CH DMX/RDM SPLITTER 4 channels 12-24-48 Vdc 5 x Bus DMX512+RDM NSC, SIP 32 bit ARM processor (RDM Variant) 5 years warranty</t>
  </si>
  <si>
    <t>Premium - Lor Down Light - Led By CREE, Powered By PHILIPS - 40W, 3600lum AC 220-240V, 4000K IP 44, CRI &gt; 80, 90° - Round D225   x H65   - White / Die-cast aluminum (Housing) - 5Years Warranty</t>
  </si>
  <si>
    <t>Street light - LED &amp; Powered by Philips 150W , 18000 Lumen, AC 220-240V , 50-60 Hz , Life Time 50000Hrs , IP66 , CRI &gt; 80 , PF &gt; 0.95 , Beam angle140° , 580*280*100 mm 5Years Warranty</t>
  </si>
  <si>
    <t>DLD1248-4CV-DMX</t>
  </si>
  <si>
    <t>Dec-120W-3000K-5Y</t>
  </si>
  <si>
    <t>Dec-50W-4000K-5Y</t>
  </si>
  <si>
    <t xml:space="preserve">STR-150W-3000K-5Y </t>
  </si>
  <si>
    <t>Pol-Double-8m</t>
  </si>
  <si>
    <t>Pol-Single-8m</t>
  </si>
  <si>
    <t>EX-3W-5500K-5Y</t>
  </si>
  <si>
    <t>EX-2W-6000K-5Y</t>
  </si>
  <si>
    <t>Shipping Price</t>
  </si>
  <si>
    <t>Certificate Price</t>
  </si>
  <si>
    <t>Clearance Price</t>
  </si>
  <si>
    <t>NET Total</t>
  </si>
  <si>
    <t>SLESA-U11</t>
  </si>
  <si>
    <t>DMX-SPLITTER-4CH-RDM-LE</t>
  </si>
  <si>
    <t>Air Shipping Price</t>
  </si>
  <si>
    <t>Unit Selling SAR</t>
  </si>
  <si>
    <t xml:space="preserve">Amount Cost </t>
  </si>
  <si>
    <t>Cost UNIT SAR</t>
  </si>
  <si>
    <t>Cost $</t>
  </si>
  <si>
    <t>Amount Cost $</t>
  </si>
  <si>
    <t>Amount Selling Price
SAR</t>
  </si>
  <si>
    <t>Grand Total Rafeed items</t>
  </si>
  <si>
    <t>Grand Total Rafeed items &amp; Local items</t>
  </si>
  <si>
    <t xml:space="preserve">NET Total </t>
  </si>
  <si>
    <t>NET Profit</t>
  </si>
  <si>
    <t>Solar Street light 100W 
LED Type: 400Pcs 5730LED
Battery Type: LiFePO4 12.8V 42AH 
Solar Panel Type: Mono-Crystalline 64W l6V 16000Lum,160lm/w , 6000K , IP65,
120° , CRI &gt; 80 , 50000Hrs
5Years Warranty</t>
  </si>
  <si>
    <t>STR-100W - 3000K-5Y</t>
  </si>
  <si>
    <t>980*360* 125mm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</si>
</sst>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000000"/>
    <numFmt numFmtId="165" formatCode="_([$SAR]\ * #,##0.000_);_([$SAR]\ * \(#,##0.000\);_([$SAR]\ * &quot;-&quot;??_);_(@_)"/>
    <numFmt numFmtId="166" formatCode="_(&quot;$&quot;* #,##0.000_);_(&quot;$&quot;* \(#,##0.000\);_(&quot;$&quot;* &quot;-&quot;??_);_(@_)"/>
    <numFmt numFmtId="167" formatCode="_([$SAR]\ * #,##0.00_);_([$SAR]\ * \(#,##0.00\);_([$SAR]\ * &quot;-&quot;??_);_(@_)"/>
    <numFmt numFmtId="168" formatCode="_(&quot;$&quot;* #,##0.000_);_(&quot;$&quot;* \(#,##0.000\);_(&quot;$&quot;* &quot;-&quot;???_);_(@_)"/>
  </numFmts>
  <fonts count="21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22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1.5"/>
      <name val="Arial"/>
      <family val="2"/>
    </font>
    <font>
      <sz val="9"/>
      <color rgb="FF000000"/>
      <name val="Times New Roman"/>
      <family val="1"/>
    </font>
    <font>
      <sz val="22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8"/>
      <color rgb="FF000000"/>
      <name val="Arial"/>
      <family val="2"/>
    </font>
    <font>
      <sz val="11.5"/>
      <color rgb="FF000000"/>
      <name val="Times New Roman"/>
      <family val="1"/>
    </font>
    <font>
      <sz val="11.5"/>
      <color rgb="FFFF0000"/>
      <name val="Arial"/>
      <family val="2"/>
    </font>
    <font>
      <sz val="22"/>
      <color rgb="FF000000"/>
      <name val="Times New Roman"/>
      <family val="1"/>
    </font>
    <font>
      <sz val="16"/>
      <color rgb="FF000000"/>
      <name val="Times New Roman"/>
      <family val="1"/>
    </font>
    <font>
      <sz val="18"/>
      <color rgb="FF000000"/>
      <name val="Times New Roman"/>
      <family val="1"/>
    </font>
    <font>
      <sz val="20"/>
      <color rgb="FF000000"/>
      <name val="Arial"/>
      <family val="2"/>
    </font>
    <font>
      <b/>
      <sz val="22"/>
      <name val="Arial"/>
      <family val="2"/>
    </font>
    <font>
      <b/>
      <sz val="22"/>
      <color rgb="FF000000"/>
      <name val="Arial"/>
      <family val="2"/>
    </font>
    <font>
      <b/>
      <sz val="22"/>
      <color rgb="FF000000"/>
      <name val="Times New Roman"/>
      <family val="1"/>
    </font>
    <font>
      <b/>
      <sz val="2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C7B7B"/>
      </left>
      <right style="thin">
        <color rgb="FF7C7B7B"/>
      </right>
      <top style="thin">
        <color rgb="FF7C7B7B"/>
      </top>
      <bottom style="thin">
        <color rgb="FF7C7B7B"/>
      </bottom>
      <diagonal/>
    </border>
    <border>
      <left style="thin">
        <color rgb="FF7C7B7B"/>
      </left>
      <right style="thin">
        <color rgb="FF7C7B7B"/>
      </right>
      <top/>
      <bottom style="thin">
        <color rgb="FF7C7B7B"/>
      </bottom>
      <diagonal/>
    </border>
    <border>
      <left style="thin">
        <color rgb="FF7C7B7B"/>
      </left>
      <right style="thin">
        <color rgb="FF7C7B7B"/>
      </right>
      <top style="thin">
        <color rgb="FF7C7B7B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C7B7B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C7B7B"/>
      </left>
      <right style="thin">
        <color rgb="FF7C7B7B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" fontId="7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vertical="center" wrapText="1" shrinkToFi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 shrinkToFit="1"/>
    </xf>
    <xf numFmtId="165" fontId="7" fillId="0" borderId="1" xfId="0" applyNumberFormat="1" applyFont="1" applyBorder="1" applyAlignment="1">
      <alignment horizontal="center" vertical="center" wrapText="1" shrinkToFit="1"/>
    </xf>
    <xf numFmtId="166" fontId="7" fillId="0" borderId="5" xfId="1" applyNumberFormat="1" applyFont="1" applyBorder="1" applyAlignment="1">
      <alignment horizontal="center" vertical="center" shrinkToFit="1"/>
    </xf>
    <xf numFmtId="1" fontId="10" fillId="4" borderId="1" xfId="0" applyNumberFormat="1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1" fontId="16" fillId="4" borderId="1" xfId="0" applyNumberFormat="1" applyFont="1" applyFill="1" applyBorder="1" applyAlignment="1">
      <alignment horizontal="center" vertical="center" wrapText="1" shrinkToFit="1"/>
    </xf>
    <xf numFmtId="166" fontId="7" fillId="4" borderId="5" xfId="1" applyNumberFormat="1" applyFont="1" applyFill="1" applyBorder="1" applyAlignment="1">
      <alignment horizontal="center" vertical="center" shrinkToFit="1"/>
    </xf>
    <xf numFmtId="1" fontId="7" fillId="4" borderId="1" xfId="0" applyNumberFormat="1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1" fontId="16" fillId="3" borderId="1" xfId="0" applyNumberFormat="1" applyFont="1" applyFill="1" applyBorder="1" applyAlignment="1">
      <alignment horizontal="center" vertical="center" wrapText="1" shrinkToFit="1"/>
    </xf>
    <xf numFmtId="166" fontId="7" fillId="0" borderId="6" xfId="1" applyNumberFormat="1" applyFont="1" applyBorder="1" applyAlignment="1">
      <alignment horizontal="center" vertical="center" shrinkToFit="1"/>
    </xf>
    <xf numFmtId="166" fontId="7" fillId="0" borderId="7" xfId="1" applyNumberFormat="1" applyFont="1" applyBorder="1" applyAlignment="1">
      <alignment horizontal="center" vertical="center" shrinkToFit="1"/>
    </xf>
    <xf numFmtId="166" fontId="7" fillId="0" borderId="1" xfId="1" applyNumberFormat="1" applyFont="1" applyBorder="1" applyAlignment="1">
      <alignment horizontal="center" vertical="center" shrinkToFit="1"/>
    </xf>
    <xf numFmtId="44" fontId="10" fillId="3" borderId="1" xfId="1" applyFont="1" applyFill="1" applyBorder="1" applyAlignment="1">
      <alignment horizontal="center" vertical="center"/>
    </xf>
    <xf numFmtId="166" fontId="7" fillId="0" borderId="9" xfId="1" applyNumberFormat="1" applyFont="1" applyBorder="1" applyAlignment="1">
      <alignment horizontal="center" vertical="center" shrinkToFit="1"/>
    </xf>
    <xf numFmtId="166" fontId="7" fillId="0" borderId="10" xfId="1" applyNumberFormat="1" applyFont="1" applyBorder="1" applyAlignment="1">
      <alignment horizontal="center" vertical="center" shrinkToFit="1"/>
    </xf>
    <xf numFmtId="166" fontId="7" fillId="0" borderId="11" xfId="1" applyNumberFormat="1" applyFont="1" applyBorder="1" applyAlignment="1">
      <alignment horizontal="center" vertical="center" shrinkToFit="1"/>
    </xf>
    <xf numFmtId="44" fontId="15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/>
    </xf>
    <xf numFmtId="165" fontId="7" fillId="5" borderId="1" xfId="0" applyNumberFormat="1" applyFont="1" applyFill="1" applyBorder="1" applyAlignment="1">
      <alignment horizontal="center" vertical="center" wrapText="1" shrinkToFit="1"/>
    </xf>
    <xf numFmtId="167" fontId="6" fillId="0" borderId="0" xfId="0" applyNumberFormat="1" applyFont="1" applyAlignment="1">
      <alignment horizontal="left" vertical="top" wrapText="1"/>
    </xf>
    <xf numFmtId="165" fontId="7" fillId="5" borderId="12" xfId="0" applyNumberFormat="1" applyFont="1" applyFill="1" applyBorder="1" applyAlignment="1">
      <alignment horizontal="center" vertical="center" wrapText="1" shrinkToFit="1"/>
    </xf>
    <xf numFmtId="166" fontId="7" fillId="0" borderId="0" xfId="1" applyNumberFormat="1" applyFont="1" applyFill="1" applyBorder="1" applyAlignment="1">
      <alignment horizontal="center" vertical="center" shrinkToFit="1"/>
    </xf>
    <xf numFmtId="165" fontId="7" fillId="0" borderId="0" xfId="0" applyNumberFormat="1" applyFont="1" applyAlignment="1">
      <alignment horizontal="center" vertical="center" wrapText="1" shrinkToFi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wrapText="1"/>
    </xf>
    <xf numFmtId="165" fontId="7" fillId="5" borderId="13" xfId="0" applyNumberFormat="1" applyFont="1" applyFill="1" applyBorder="1" applyAlignment="1">
      <alignment horizontal="center" vertical="center" wrapText="1" shrinkToFit="1"/>
    </xf>
    <xf numFmtId="166" fontId="7" fillId="3" borderId="1" xfId="1" applyNumberFormat="1" applyFont="1" applyFill="1" applyBorder="1" applyAlignment="1">
      <alignment horizontal="center" vertical="center" shrinkToFit="1"/>
    </xf>
    <xf numFmtId="166" fontId="7" fillId="0" borderId="12" xfId="1" applyNumberFormat="1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166" fontId="18" fillId="3" borderId="10" xfId="1" applyNumberFormat="1" applyFont="1" applyFill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wrapText="1"/>
    </xf>
    <xf numFmtId="44" fontId="13" fillId="0" borderId="0" xfId="0" applyNumberFormat="1" applyFont="1" applyAlignment="1">
      <alignment horizontal="center" vertical="center"/>
    </xf>
    <xf numFmtId="168" fontId="14" fillId="0" borderId="0" xfId="0" applyNumberFormat="1" applyFont="1" applyAlignment="1">
      <alignment horizontal="center" vertical="center"/>
    </xf>
    <xf numFmtId="165" fontId="7" fillId="5" borderId="9" xfId="0" applyNumberFormat="1" applyFont="1" applyFill="1" applyBorder="1" applyAlignment="1">
      <alignment horizontal="center" vertical="center" wrapText="1" shrinkToFit="1"/>
    </xf>
    <xf numFmtId="165" fontId="7" fillId="5" borderId="10" xfId="0" applyNumberFormat="1" applyFont="1" applyFill="1" applyBorder="1" applyAlignment="1">
      <alignment horizontal="center" vertical="center" wrapText="1" shrinkToFit="1"/>
    </xf>
    <xf numFmtId="165" fontId="7" fillId="3" borderId="10" xfId="0" applyNumberFormat="1" applyFont="1" applyFill="1" applyBorder="1" applyAlignment="1">
      <alignment horizontal="center" vertical="center" wrapText="1" shrinkToFit="1"/>
    </xf>
    <xf numFmtId="165" fontId="7" fillId="5" borderId="14" xfId="0" applyNumberFormat="1" applyFont="1" applyFill="1" applyBorder="1" applyAlignment="1">
      <alignment horizontal="center" vertical="center" wrapText="1" shrinkToFit="1"/>
    </xf>
    <xf numFmtId="165" fontId="18" fillId="0" borderId="8" xfId="0" applyNumberFormat="1" applyFont="1" applyBorder="1" applyAlignment="1">
      <alignment horizontal="center" vertical="center" wrapText="1" shrinkToFit="1"/>
    </xf>
    <xf numFmtId="1" fontId="16" fillId="0" borderId="12" xfId="0" applyNumberFormat="1" applyFont="1" applyBorder="1" applyAlignment="1">
      <alignment horizontal="center" vertical="center" wrapText="1" shrinkToFit="1"/>
    </xf>
    <xf numFmtId="166" fontId="16" fillId="3" borderId="1" xfId="1" applyNumberFormat="1" applyFont="1" applyFill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wrapText="1"/>
    </xf>
    <xf numFmtId="164" fontId="10" fillId="0" borderId="13" xfId="0" applyNumberFormat="1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1" fontId="16" fillId="0" borderId="13" xfId="0" applyNumberFormat="1" applyFont="1" applyBorder="1" applyAlignment="1">
      <alignment horizontal="center" vertical="center" wrapText="1" shrinkToFit="1"/>
    </xf>
    <xf numFmtId="1" fontId="7" fillId="0" borderId="13" xfId="0" applyNumberFormat="1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5" fontId="18" fillId="5" borderId="16" xfId="0" applyNumberFormat="1" applyFont="1" applyFill="1" applyBorder="1" applyAlignment="1">
      <alignment horizontal="center" vertical="center" wrapText="1" shrinkToFit="1"/>
    </xf>
    <xf numFmtId="165" fontId="17" fillId="2" borderId="16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166" fontId="18" fillId="0" borderId="17" xfId="1" applyNumberFormat="1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wrapText="1"/>
    </xf>
    <xf numFmtId="10" fontId="20" fillId="0" borderId="8" xfId="2" applyNumberFormat="1" applyFont="1" applyBorder="1" applyAlignment="1">
      <alignment horizontal="center" vertical="center"/>
    </xf>
    <xf numFmtId="10" fontId="20" fillId="0" borderId="9" xfId="2" applyNumberFormat="1" applyFont="1" applyBorder="1" applyAlignment="1">
      <alignment horizontal="center" vertical="center"/>
    </xf>
    <xf numFmtId="165" fontId="19" fillId="2" borderId="14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1" fontId="9" fillId="0" borderId="13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 shrinkToFit="1"/>
    </xf>
    <xf numFmtId="1" fontId="9" fillId="4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" fontId="7" fillId="0" borderId="2" xfId="0" applyNumberFormat="1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" fontId="7" fillId="0" borderId="3" xfId="0" applyNumberFormat="1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 shrinkToFit="1"/>
    </xf>
    <xf numFmtId="0" fontId="6" fillId="4" borderId="19" xfId="0" applyFont="1" applyFill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top" wrapText="1"/>
    </xf>
    <xf numFmtId="167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</cellXfs>
  <cellStyles count="4">
    <cellStyle name="Currency" xfId="1" builtinId="4"/>
    <cellStyle name="Normal" xfId="0" builtinId="0"/>
    <cellStyle name="Normal 2" xfId="3" xr:uid="{A55EABDA-5CD9-443E-97EB-9E3FB7D9872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emf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0220" cy="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A35D6A01-F2F8-4442-B2BA-954A8C6A1735}"/>
            </a:ext>
          </a:extLst>
        </xdr:cNvPr>
        <xdr:cNvSpPr/>
      </xdr:nvSpPr>
      <xdr:spPr>
        <a:xfrm>
          <a:off x="0" y="0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40067" y="0"/>
              </a:lnTo>
            </a:path>
          </a:pathLst>
        </a:custGeom>
        <a:ln w="7200">
          <a:solidFill>
            <a:srgbClr val="878787"/>
          </a:solidFill>
        </a:ln>
      </xdr:spPr>
    </xdr:sp>
    <xdr:clientData/>
  </xdr:oneCellAnchor>
  <xdr:oneCellAnchor>
    <xdr:from>
      <xdr:col>2</xdr:col>
      <xdr:colOff>91541</xdr:colOff>
      <xdr:row>1</xdr:row>
      <xdr:rowOff>224739</xdr:rowOff>
    </xdr:from>
    <xdr:ext cx="366166" cy="91541"/>
    <xdr:pic>
      <xdr:nvPicPr>
        <xdr:cNvPr id="3" name="image4.png">
          <a:extLst>
            <a:ext uri="{FF2B5EF4-FFF2-40B4-BE49-F238E27FC236}">
              <a16:creationId xmlns:a16="http://schemas.microsoft.com/office/drawing/2014/main" id="{430DCB3A-2DCE-4875-9DDB-5EBA57E87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1443939"/>
          <a:ext cx="366166" cy="91541"/>
        </a:xfrm>
        <a:prstGeom prst="rect">
          <a:avLst/>
        </a:prstGeom>
      </xdr:spPr>
    </xdr:pic>
    <xdr:clientData/>
  </xdr:oneCellAnchor>
  <xdr:oneCellAnchor>
    <xdr:from>
      <xdr:col>9</xdr:col>
      <xdr:colOff>171184</xdr:colOff>
      <xdr:row>1</xdr:row>
      <xdr:rowOff>187213</xdr:rowOff>
    </xdr:from>
    <xdr:ext cx="395459" cy="161112"/>
    <xdr:pic>
      <xdr:nvPicPr>
        <xdr:cNvPr id="4" name="image5.jpeg">
          <a:extLst>
            <a:ext uri="{FF2B5EF4-FFF2-40B4-BE49-F238E27FC236}">
              <a16:creationId xmlns:a16="http://schemas.microsoft.com/office/drawing/2014/main" id="{DCB721CF-5F44-4601-A17A-B7440ADE7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084" y="1406413"/>
          <a:ext cx="395459" cy="161112"/>
        </a:xfrm>
        <a:prstGeom prst="rect">
          <a:avLst/>
        </a:prstGeom>
      </xdr:spPr>
    </xdr:pic>
    <xdr:clientData/>
  </xdr:oneCellAnchor>
  <xdr:absoluteAnchor>
    <xdr:pos x="1449862" y="2805855"/>
    <xdr:ext cx="366166" cy="71354"/>
    <xdr:pic>
      <xdr:nvPicPr>
        <xdr:cNvPr id="5" name="image6.png">
          <a:extLst>
            <a:ext uri="{FF2B5EF4-FFF2-40B4-BE49-F238E27FC236}">
              <a16:creationId xmlns:a16="http://schemas.microsoft.com/office/drawing/2014/main" id="{70D8ACFF-40B9-4A93-A9AB-11E40ADB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862" y="2805855"/>
          <a:ext cx="366166" cy="71354"/>
        </a:xfrm>
        <a:prstGeom prst="rect">
          <a:avLst/>
        </a:prstGeom>
      </xdr:spPr>
    </xdr:pic>
    <xdr:clientData/>
  </xdr:absoluteAnchor>
  <xdr:oneCellAnchor>
    <xdr:from>
      <xdr:col>9</xdr:col>
      <xdr:colOff>171184</xdr:colOff>
      <xdr:row>2</xdr:row>
      <xdr:rowOff>190363</xdr:rowOff>
    </xdr:from>
    <xdr:ext cx="395459" cy="161112"/>
    <xdr:pic>
      <xdr:nvPicPr>
        <xdr:cNvPr id="6" name="image5.jpeg">
          <a:extLst>
            <a:ext uri="{FF2B5EF4-FFF2-40B4-BE49-F238E27FC236}">
              <a16:creationId xmlns:a16="http://schemas.microsoft.com/office/drawing/2014/main" id="{A76A85D0-CFFC-40B6-8961-61F4E3F1D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084" y="2438263"/>
          <a:ext cx="395459" cy="161112"/>
        </a:xfrm>
        <a:prstGeom prst="rect">
          <a:avLst/>
        </a:prstGeom>
      </xdr:spPr>
    </xdr:pic>
    <xdr:clientData/>
  </xdr:oneCellAnchor>
  <xdr:oneCellAnchor>
    <xdr:from>
      <xdr:col>9</xdr:col>
      <xdr:colOff>298741</xdr:colOff>
      <xdr:row>3</xdr:row>
      <xdr:rowOff>176372</xdr:rowOff>
    </xdr:from>
    <xdr:ext cx="692786" cy="612226"/>
    <xdr:pic>
      <xdr:nvPicPr>
        <xdr:cNvPr id="7" name="image7.jpeg">
          <a:extLst>
            <a:ext uri="{FF2B5EF4-FFF2-40B4-BE49-F238E27FC236}">
              <a16:creationId xmlns:a16="http://schemas.microsoft.com/office/drawing/2014/main" id="{540748C3-9714-44D5-81F2-D3A3F679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9641" y="3329147"/>
          <a:ext cx="692786" cy="612226"/>
        </a:xfrm>
        <a:prstGeom prst="rect">
          <a:avLst/>
        </a:prstGeom>
      </xdr:spPr>
    </xdr:pic>
    <xdr:clientData/>
  </xdr:oneCellAnchor>
  <xdr:oneCellAnchor>
    <xdr:from>
      <xdr:col>2</xdr:col>
      <xdr:colOff>91541</xdr:colOff>
      <xdr:row>4</xdr:row>
      <xdr:rowOff>435939</xdr:rowOff>
    </xdr:from>
    <xdr:ext cx="366166" cy="285483"/>
    <xdr:pic>
      <xdr:nvPicPr>
        <xdr:cNvPr id="8" name="image8.jpeg">
          <a:extLst>
            <a:ext uri="{FF2B5EF4-FFF2-40B4-BE49-F238E27FC236}">
              <a16:creationId xmlns:a16="http://schemas.microsoft.com/office/drawing/2014/main" id="{FB9740F0-3A73-428C-9229-CAE9FAD8F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4503114"/>
          <a:ext cx="366166" cy="285483"/>
        </a:xfrm>
        <a:prstGeom prst="rect">
          <a:avLst/>
        </a:prstGeom>
      </xdr:spPr>
    </xdr:pic>
    <xdr:clientData/>
  </xdr:oneCellAnchor>
  <xdr:oneCellAnchor>
    <xdr:from>
      <xdr:col>9</xdr:col>
      <xdr:colOff>288357</xdr:colOff>
      <xdr:row>4</xdr:row>
      <xdr:rowOff>206108</xdr:rowOff>
    </xdr:from>
    <xdr:ext cx="473643" cy="552580"/>
    <xdr:pic>
      <xdr:nvPicPr>
        <xdr:cNvPr id="9" name="image9.jpeg">
          <a:extLst>
            <a:ext uri="{FF2B5EF4-FFF2-40B4-BE49-F238E27FC236}">
              <a16:creationId xmlns:a16="http://schemas.microsoft.com/office/drawing/2014/main" id="{DBC9F4B8-933B-4FDA-BED9-AC2255B50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9257" y="4273283"/>
          <a:ext cx="473643" cy="552580"/>
        </a:xfrm>
        <a:prstGeom prst="rect">
          <a:avLst/>
        </a:prstGeom>
      </xdr:spPr>
    </xdr:pic>
    <xdr:clientData/>
  </xdr:oneCellAnchor>
  <xdr:oneCellAnchor>
    <xdr:from>
      <xdr:col>9</xdr:col>
      <xdr:colOff>286637</xdr:colOff>
      <xdr:row>5</xdr:row>
      <xdr:rowOff>48025</xdr:rowOff>
    </xdr:from>
    <xdr:ext cx="427738" cy="524236"/>
    <xdr:pic>
      <xdr:nvPicPr>
        <xdr:cNvPr id="10" name="image11.jpeg">
          <a:extLst>
            <a:ext uri="{FF2B5EF4-FFF2-40B4-BE49-F238E27FC236}">
              <a16:creationId xmlns:a16="http://schemas.microsoft.com/office/drawing/2014/main" id="{CB2544D0-7613-42B3-8D46-4A309C293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7537" y="5020075"/>
          <a:ext cx="427738" cy="524236"/>
        </a:xfrm>
        <a:prstGeom prst="rect">
          <a:avLst/>
        </a:prstGeom>
      </xdr:spPr>
    </xdr:pic>
    <xdr:clientData/>
  </xdr:oneCellAnchor>
  <xdr:oneCellAnchor>
    <xdr:from>
      <xdr:col>2</xdr:col>
      <xdr:colOff>91541</xdr:colOff>
      <xdr:row>6</xdr:row>
      <xdr:rowOff>162788</xdr:rowOff>
    </xdr:from>
    <xdr:ext cx="362332" cy="277977"/>
    <xdr:pic>
      <xdr:nvPicPr>
        <xdr:cNvPr id="11" name="image12.jpeg">
          <a:extLst>
            <a:ext uri="{FF2B5EF4-FFF2-40B4-BE49-F238E27FC236}">
              <a16:creationId xmlns:a16="http://schemas.microsoft.com/office/drawing/2014/main" id="{AA963B67-AF09-4E4B-BBDD-0772B6967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6058763"/>
          <a:ext cx="362332" cy="277977"/>
        </a:xfrm>
        <a:prstGeom prst="rect">
          <a:avLst/>
        </a:prstGeom>
      </xdr:spPr>
    </xdr:pic>
    <xdr:clientData/>
  </xdr:oneCellAnchor>
  <xdr:oneCellAnchor>
    <xdr:from>
      <xdr:col>9</xdr:col>
      <xdr:colOff>229770</xdr:colOff>
      <xdr:row>6</xdr:row>
      <xdr:rowOff>448946</xdr:rowOff>
    </xdr:from>
    <xdr:ext cx="759334" cy="607461"/>
    <xdr:pic>
      <xdr:nvPicPr>
        <xdr:cNvPr id="12" name="image13.jpeg">
          <a:extLst>
            <a:ext uri="{FF2B5EF4-FFF2-40B4-BE49-F238E27FC236}">
              <a16:creationId xmlns:a16="http://schemas.microsoft.com/office/drawing/2014/main" id="{3AC69CBD-47FE-4168-9F42-15ABEC43F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0670" y="6344921"/>
          <a:ext cx="759334" cy="607461"/>
        </a:xfrm>
        <a:prstGeom prst="rect">
          <a:avLst/>
        </a:prstGeom>
      </xdr:spPr>
    </xdr:pic>
    <xdr:clientData/>
  </xdr:oneCellAnchor>
  <xdr:oneCellAnchor>
    <xdr:from>
      <xdr:col>12</xdr:col>
      <xdr:colOff>685164</xdr:colOff>
      <xdr:row>6</xdr:row>
      <xdr:rowOff>434693</xdr:rowOff>
    </xdr:from>
    <xdr:ext cx="468692" cy="410103"/>
    <xdr:pic>
      <xdr:nvPicPr>
        <xdr:cNvPr id="13" name="image14.jpeg">
          <a:extLst>
            <a:ext uri="{FF2B5EF4-FFF2-40B4-BE49-F238E27FC236}">
              <a16:creationId xmlns:a16="http://schemas.microsoft.com/office/drawing/2014/main" id="{F21772DB-BD67-4545-9062-381424F4A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164" y="6330668"/>
          <a:ext cx="468692" cy="410103"/>
        </a:xfrm>
        <a:prstGeom prst="rect">
          <a:avLst/>
        </a:prstGeom>
      </xdr:spPr>
    </xdr:pic>
    <xdr:clientData/>
  </xdr:oneCellAnchor>
  <xdr:oneCellAnchor>
    <xdr:from>
      <xdr:col>2</xdr:col>
      <xdr:colOff>143495</xdr:colOff>
      <xdr:row>7</xdr:row>
      <xdr:rowOff>561410</xdr:rowOff>
    </xdr:from>
    <xdr:ext cx="366166" cy="718769"/>
    <xdr:pic>
      <xdr:nvPicPr>
        <xdr:cNvPr id="14" name="image15.jpeg">
          <a:extLst>
            <a:ext uri="{FF2B5EF4-FFF2-40B4-BE49-F238E27FC236}">
              <a16:creationId xmlns:a16="http://schemas.microsoft.com/office/drawing/2014/main" id="{14AA5C06-C08B-4F65-8EAA-B07956032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895" y="7828985"/>
          <a:ext cx="366166" cy="718769"/>
        </a:xfrm>
        <a:prstGeom prst="rect">
          <a:avLst/>
        </a:prstGeom>
      </xdr:spPr>
    </xdr:pic>
    <xdr:clientData/>
  </xdr:oneCellAnchor>
  <xdr:oneCellAnchor>
    <xdr:from>
      <xdr:col>10</xdr:col>
      <xdr:colOff>58025</xdr:colOff>
      <xdr:row>7</xdr:row>
      <xdr:rowOff>481552</xdr:rowOff>
    </xdr:from>
    <xdr:ext cx="357611" cy="417210"/>
    <xdr:pic>
      <xdr:nvPicPr>
        <xdr:cNvPr id="15" name="image9.jpeg">
          <a:extLst>
            <a:ext uri="{FF2B5EF4-FFF2-40B4-BE49-F238E27FC236}">
              <a16:creationId xmlns:a16="http://schemas.microsoft.com/office/drawing/2014/main" id="{6C619D51-E661-47CE-BC95-1ADE58D26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0425" y="7749127"/>
          <a:ext cx="357611" cy="417210"/>
        </a:xfrm>
        <a:prstGeom prst="rect">
          <a:avLst/>
        </a:prstGeom>
      </xdr:spPr>
    </xdr:pic>
    <xdr:clientData/>
  </xdr:oneCellAnchor>
  <xdr:oneCellAnchor>
    <xdr:from>
      <xdr:col>12</xdr:col>
      <xdr:colOff>942245</xdr:colOff>
      <xdr:row>7</xdr:row>
      <xdr:rowOff>383289</xdr:rowOff>
    </xdr:from>
    <xdr:ext cx="175759" cy="190405"/>
    <xdr:pic>
      <xdr:nvPicPr>
        <xdr:cNvPr id="16" name="image10.jpeg">
          <a:extLst>
            <a:ext uri="{FF2B5EF4-FFF2-40B4-BE49-F238E27FC236}">
              <a16:creationId xmlns:a16="http://schemas.microsoft.com/office/drawing/2014/main" id="{1141DB78-68F3-4685-A30D-2F733C811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4245" y="7650864"/>
          <a:ext cx="175759" cy="190405"/>
        </a:xfrm>
        <a:prstGeom prst="rect">
          <a:avLst/>
        </a:prstGeom>
      </xdr:spPr>
    </xdr:pic>
    <xdr:clientData/>
  </xdr:oneCellAnchor>
  <xdr:oneCellAnchor>
    <xdr:from>
      <xdr:col>9</xdr:col>
      <xdr:colOff>220586</xdr:colOff>
      <xdr:row>8</xdr:row>
      <xdr:rowOff>75664</xdr:rowOff>
    </xdr:from>
    <xdr:ext cx="929871" cy="575211"/>
    <xdr:pic>
      <xdr:nvPicPr>
        <xdr:cNvPr id="17" name="image16.jpeg">
          <a:extLst>
            <a:ext uri="{FF2B5EF4-FFF2-40B4-BE49-F238E27FC236}">
              <a16:creationId xmlns:a16="http://schemas.microsoft.com/office/drawing/2014/main" id="{AEA9173F-94E7-4A09-A6F6-BF2AA6910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1486" y="8571964"/>
          <a:ext cx="929871" cy="575211"/>
        </a:xfrm>
        <a:prstGeom prst="rect">
          <a:avLst/>
        </a:prstGeom>
      </xdr:spPr>
    </xdr:pic>
    <xdr:clientData/>
  </xdr:oneCellAnchor>
  <xdr:oneCellAnchor>
    <xdr:from>
      <xdr:col>2</xdr:col>
      <xdr:colOff>91541</xdr:colOff>
      <xdr:row>9</xdr:row>
      <xdr:rowOff>108534</xdr:rowOff>
    </xdr:from>
    <xdr:ext cx="366166" cy="341541"/>
    <xdr:pic>
      <xdr:nvPicPr>
        <xdr:cNvPr id="18" name="image17.jpeg">
          <a:extLst>
            <a:ext uri="{FF2B5EF4-FFF2-40B4-BE49-F238E27FC236}">
              <a16:creationId xmlns:a16="http://schemas.microsoft.com/office/drawing/2014/main" id="{56850ABA-10B6-4123-9FA6-701936118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9347784"/>
          <a:ext cx="366166" cy="341541"/>
        </a:xfrm>
        <a:prstGeom prst="rect">
          <a:avLst/>
        </a:prstGeom>
      </xdr:spPr>
    </xdr:pic>
    <xdr:clientData/>
  </xdr:oneCellAnchor>
  <xdr:oneCellAnchor>
    <xdr:from>
      <xdr:col>9</xdr:col>
      <xdr:colOff>129133</xdr:colOff>
      <xdr:row>9</xdr:row>
      <xdr:rowOff>309098</xdr:rowOff>
    </xdr:from>
    <xdr:ext cx="713416" cy="432367"/>
    <xdr:pic>
      <xdr:nvPicPr>
        <xdr:cNvPr id="19" name="image18.jpeg">
          <a:extLst>
            <a:ext uri="{FF2B5EF4-FFF2-40B4-BE49-F238E27FC236}">
              <a16:creationId xmlns:a16="http://schemas.microsoft.com/office/drawing/2014/main" id="{3E8E813A-5AEA-468E-9933-702FFBAC3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033" y="9548348"/>
          <a:ext cx="713416" cy="432367"/>
        </a:xfrm>
        <a:prstGeom prst="rect">
          <a:avLst/>
        </a:prstGeom>
      </xdr:spPr>
    </xdr:pic>
    <xdr:clientData/>
  </xdr:oneCellAnchor>
  <xdr:absoluteAnchor>
    <xdr:pos x="1399062" y="10580057"/>
    <xdr:ext cx="366166" cy="63131"/>
    <xdr:pic>
      <xdr:nvPicPr>
        <xdr:cNvPr id="20" name="image19.png">
          <a:extLst>
            <a:ext uri="{FF2B5EF4-FFF2-40B4-BE49-F238E27FC236}">
              <a16:creationId xmlns:a16="http://schemas.microsoft.com/office/drawing/2014/main" id="{DFC76C99-6ADA-4DB9-A0DC-F1546F7E4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062" y="10580057"/>
          <a:ext cx="366166" cy="63131"/>
        </a:xfrm>
        <a:prstGeom prst="rect">
          <a:avLst/>
        </a:prstGeom>
      </xdr:spPr>
    </xdr:pic>
    <xdr:clientData/>
  </xdr:absoluteAnchor>
  <xdr:oneCellAnchor>
    <xdr:from>
      <xdr:col>9</xdr:col>
      <xdr:colOff>367259</xdr:colOff>
      <xdr:row>10</xdr:row>
      <xdr:rowOff>213896</xdr:rowOff>
    </xdr:from>
    <xdr:ext cx="732332" cy="175758"/>
    <xdr:pic>
      <xdr:nvPicPr>
        <xdr:cNvPr id="21" name="image20.jpeg">
          <a:extLst>
            <a:ext uri="{FF2B5EF4-FFF2-40B4-BE49-F238E27FC236}">
              <a16:creationId xmlns:a16="http://schemas.microsoft.com/office/drawing/2014/main" id="{88FA642A-8076-4CD9-88D7-679CEAF23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8159" y="10538996"/>
          <a:ext cx="732332" cy="175758"/>
        </a:xfrm>
        <a:prstGeom prst="rect">
          <a:avLst/>
        </a:prstGeom>
      </xdr:spPr>
    </xdr:pic>
    <xdr:clientData/>
  </xdr:oneCellAnchor>
  <xdr:oneCellAnchor>
    <xdr:from>
      <xdr:col>9</xdr:col>
      <xdr:colOff>126204</xdr:colOff>
      <xdr:row>11</xdr:row>
      <xdr:rowOff>262804</xdr:rowOff>
    </xdr:from>
    <xdr:ext cx="541926" cy="263637"/>
    <xdr:pic>
      <xdr:nvPicPr>
        <xdr:cNvPr id="22" name="image22.jpeg">
          <a:extLst>
            <a:ext uri="{FF2B5EF4-FFF2-40B4-BE49-F238E27FC236}">
              <a16:creationId xmlns:a16="http://schemas.microsoft.com/office/drawing/2014/main" id="{9E658C4D-8DD8-43CD-A2F8-DFD91AABE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104" y="11311804"/>
          <a:ext cx="541926" cy="263637"/>
        </a:xfrm>
        <a:prstGeom prst="rect">
          <a:avLst/>
        </a:prstGeom>
      </xdr:spPr>
    </xdr:pic>
    <xdr:clientData/>
  </xdr:oneCellAnchor>
  <xdr:oneCellAnchor>
    <xdr:from>
      <xdr:col>9</xdr:col>
      <xdr:colOff>389079</xdr:colOff>
      <xdr:row>12</xdr:row>
      <xdr:rowOff>139611</xdr:rowOff>
    </xdr:from>
    <xdr:ext cx="629549" cy="616694"/>
    <xdr:pic>
      <xdr:nvPicPr>
        <xdr:cNvPr id="23" name="image24.jpeg">
          <a:extLst>
            <a:ext uri="{FF2B5EF4-FFF2-40B4-BE49-F238E27FC236}">
              <a16:creationId xmlns:a16="http://schemas.microsoft.com/office/drawing/2014/main" id="{AC0F2297-EDCF-4228-9E41-3B9847BF7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9979" y="12026811"/>
          <a:ext cx="629549" cy="616694"/>
        </a:xfrm>
        <a:prstGeom prst="rect">
          <a:avLst/>
        </a:prstGeom>
      </xdr:spPr>
    </xdr:pic>
    <xdr:clientData/>
  </xdr:oneCellAnchor>
  <xdr:oneCellAnchor>
    <xdr:from>
      <xdr:col>2</xdr:col>
      <xdr:colOff>91541</xdr:colOff>
      <xdr:row>13</xdr:row>
      <xdr:rowOff>112039</xdr:rowOff>
    </xdr:from>
    <xdr:ext cx="366166" cy="348157"/>
    <xdr:pic>
      <xdr:nvPicPr>
        <xdr:cNvPr id="24" name="image25.jpeg">
          <a:extLst>
            <a:ext uri="{FF2B5EF4-FFF2-40B4-BE49-F238E27FC236}">
              <a16:creationId xmlns:a16="http://schemas.microsoft.com/office/drawing/2014/main" id="{ACD7622E-DEA1-463C-9233-0D711EB6D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13151764"/>
          <a:ext cx="366166" cy="348157"/>
        </a:xfrm>
        <a:prstGeom prst="rect">
          <a:avLst/>
        </a:prstGeom>
      </xdr:spPr>
    </xdr:pic>
    <xdr:clientData/>
  </xdr:oneCellAnchor>
  <xdr:oneCellAnchor>
    <xdr:from>
      <xdr:col>9</xdr:col>
      <xdr:colOff>149770</xdr:colOff>
      <xdr:row>13</xdr:row>
      <xdr:rowOff>415743</xdr:rowOff>
    </xdr:from>
    <xdr:ext cx="929729" cy="687074"/>
    <xdr:pic>
      <xdr:nvPicPr>
        <xdr:cNvPr id="25" name="image26.jpeg">
          <a:extLst>
            <a:ext uri="{FF2B5EF4-FFF2-40B4-BE49-F238E27FC236}">
              <a16:creationId xmlns:a16="http://schemas.microsoft.com/office/drawing/2014/main" id="{A92CE4C4-66DF-43FB-9F8F-F6B999271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670" y="13455468"/>
          <a:ext cx="929729" cy="687074"/>
        </a:xfrm>
        <a:prstGeom prst="rect">
          <a:avLst/>
        </a:prstGeom>
      </xdr:spPr>
    </xdr:pic>
    <xdr:clientData/>
  </xdr:oneCellAnchor>
  <xdr:oneCellAnchor>
    <xdr:from>
      <xdr:col>2</xdr:col>
      <xdr:colOff>91541</xdr:colOff>
      <xdr:row>14</xdr:row>
      <xdr:rowOff>184404</xdr:rowOff>
    </xdr:from>
    <xdr:ext cx="366166" cy="225932"/>
    <xdr:pic>
      <xdr:nvPicPr>
        <xdr:cNvPr id="26" name="image27.jpeg">
          <a:extLst>
            <a:ext uri="{FF2B5EF4-FFF2-40B4-BE49-F238E27FC236}">
              <a16:creationId xmlns:a16="http://schemas.microsoft.com/office/drawing/2014/main" id="{D388C55D-943A-41DC-A02D-61BA689CB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14900529"/>
          <a:ext cx="366166" cy="225932"/>
        </a:xfrm>
        <a:prstGeom prst="rect">
          <a:avLst/>
        </a:prstGeom>
      </xdr:spPr>
    </xdr:pic>
    <xdr:clientData/>
  </xdr:oneCellAnchor>
  <xdr:oneCellAnchor>
    <xdr:from>
      <xdr:col>9</xdr:col>
      <xdr:colOff>306689</xdr:colOff>
      <xdr:row>14</xdr:row>
      <xdr:rowOff>218887</xdr:rowOff>
    </xdr:from>
    <xdr:ext cx="437993" cy="515282"/>
    <xdr:pic>
      <xdr:nvPicPr>
        <xdr:cNvPr id="27" name="image28.jpeg">
          <a:extLst>
            <a:ext uri="{FF2B5EF4-FFF2-40B4-BE49-F238E27FC236}">
              <a16:creationId xmlns:a16="http://schemas.microsoft.com/office/drawing/2014/main" id="{F6113AC2-717E-4872-9587-4DDDDCDB4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589" y="14935012"/>
          <a:ext cx="437993" cy="515282"/>
        </a:xfrm>
        <a:prstGeom prst="rect">
          <a:avLst/>
        </a:prstGeom>
      </xdr:spPr>
    </xdr:pic>
    <xdr:clientData/>
  </xdr:oneCellAnchor>
  <xdr:oneCellAnchor>
    <xdr:from>
      <xdr:col>12</xdr:col>
      <xdr:colOff>555768</xdr:colOff>
      <xdr:row>14</xdr:row>
      <xdr:rowOff>185942</xdr:rowOff>
    </xdr:from>
    <xdr:ext cx="532391" cy="591543"/>
    <xdr:pic>
      <xdr:nvPicPr>
        <xdr:cNvPr id="28" name="image29.jpeg">
          <a:extLst>
            <a:ext uri="{FF2B5EF4-FFF2-40B4-BE49-F238E27FC236}">
              <a16:creationId xmlns:a16="http://schemas.microsoft.com/office/drawing/2014/main" id="{01195118-7813-4761-8496-9494B0E7C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7768" y="14902067"/>
          <a:ext cx="532391" cy="591543"/>
        </a:xfrm>
        <a:prstGeom prst="rect">
          <a:avLst/>
        </a:prstGeom>
      </xdr:spPr>
    </xdr:pic>
    <xdr:clientData/>
  </xdr:oneCellAnchor>
  <xdr:absoluteAnchor>
    <xdr:pos x="409041" y="18801550"/>
    <xdr:ext cx="366166" cy="163804"/>
    <xdr:pic>
      <xdr:nvPicPr>
        <xdr:cNvPr id="29" name="image30.jpeg">
          <a:extLst>
            <a:ext uri="{FF2B5EF4-FFF2-40B4-BE49-F238E27FC236}">
              <a16:creationId xmlns:a16="http://schemas.microsoft.com/office/drawing/2014/main" id="{FA60C4CF-E515-42BB-AB5E-C85E420EF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41" y="18801550"/>
          <a:ext cx="366166" cy="163804"/>
        </a:xfrm>
        <a:prstGeom prst="rect">
          <a:avLst/>
        </a:prstGeom>
      </xdr:spPr>
    </xdr:pic>
    <xdr:clientData/>
  </xdr:absoluteAnchor>
  <xdr:absoluteAnchor>
    <xdr:pos x="1266291" y="18396774"/>
    <xdr:ext cx="366166" cy="91000"/>
    <xdr:pic>
      <xdr:nvPicPr>
        <xdr:cNvPr id="30" name="image33.jpeg">
          <a:extLst>
            <a:ext uri="{FF2B5EF4-FFF2-40B4-BE49-F238E27FC236}">
              <a16:creationId xmlns:a16="http://schemas.microsoft.com/office/drawing/2014/main" id="{A6CABD2F-D659-4BF6-A690-647436E54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91" y="18396774"/>
          <a:ext cx="366166" cy="91000"/>
        </a:xfrm>
        <a:prstGeom prst="rect">
          <a:avLst/>
        </a:prstGeom>
      </xdr:spPr>
    </xdr:pic>
    <xdr:clientData/>
  </xdr:absoluteAnchor>
  <xdr:oneCellAnchor>
    <xdr:from>
      <xdr:col>9</xdr:col>
      <xdr:colOff>295822</xdr:colOff>
      <xdr:row>19</xdr:row>
      <xdr:rowOff>63500</xdr:rowOff>
    </xdr:from>
    <xdr:ext cx="379268" cy="822257"/>
    <xdr:pic>
      <xdr:nvPicPr>
        <xdr:cNvPr id="31" name="image32.jpeg">
          <a:extLst>
            <a:ext uri="{FF2B5EF4-FFF2-40B4-BE49-F238E27FC236}">
              <a16:creationId xmlns:a16="http://schemas.microsoft.com/office/drawing/2014/main" id="{2DC24372-AAE6-4437-8DA5-B4F8C67CA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722" y="19370675"/>
          <a:ext cx="379268" cy="822257"/>
        </a:xfrm>
        <a:prstGeom prst="rect">
          <a:avLst/>
        </a:prstGeom>
      </xdr:spPr>
    </xdr:pic>
    <xdr:clientData/>
  </xdr:oneCellAnchor>
  <xdr:absoluteAnchor>
    <xdr:pos x="409041" y="22798887"/>
    <xdr:ext cx="366166" cy="362000"/>
    <xdr:pic>
      <xdr:nvPicPr>
        <xdr:cNvPr id="32" name="image34.jpeg">
          <a:extLst>
            <a:ext uri="{FF2B5EF4-FFF2-40B4-BE49-F238E27FC236}">
              <a16:creationId xmlns:a16="http://schemas.microsoft.com/office/drawing/2014/main" id="{9D982A34-CDC5-4712-81AF-2E32DBA6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41" y="22798887"/>
          <a:ext cx="366166" cy="362000"/>
        </a:xfrm>
        <a:prstGeom prst="rect">
          <a:avLst/>
        </a:prstGeom>
      </xdr:spPr>
    </xdr:pic>
    <xdr:clientData/>
  </xdr:absoluteAnchor>
  <xdr:oneCellAnchor>
    <xdr:from>
      <xdr:col>9</xdr:col>
      <xdr:colOff>466007</xdr:colOff>
      <xdr:row>20</xdr:row>
      <xdr:rowOff>259240</xdr:rowOff>
    </xdr:from>
    <xdr:ext cx="73233" cy="325885"/>
    <xdr:pic>
      <xdr:nvPicPr>
        <xdr:cNvPr id="33" name="image36.jpeg">
          <a:extLst>
            <a:ext uri="{FF2B5EF4-FFF2-40B4-BE49-F238E27FC236}">
              <a16:creationId xmlns:a16="http://schemas.microsoft.com/office/drawing/2014/main" id="{D8934B02-C19E-4472-866D-3FB8BB19A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6907" y="20757040"/>
          <a:ext cx="73233" cy="325885"/>
        </a:xfrm>
        <a:prstGeom prst="rect">
          <a:avLst/>
        </a:prstGeom>
      </xdr:spPr>
    </xdr:pic>
    <xdr:clientData/>
  </xdr:oneCellAnchor>
  <xdr:oneCellAnchor>
    <xdr:from>
      <xdr:col>12</xdr:col>
      <xdr:colOff>318717</xdr:colOff>
      <xdr:row>20</xdr:row>
      <xdr:rowOff>110895</xdr:rowOff>
    </xdr:from>
    <xdr:ext cx="102526" cy="307577"/>
    <xdr:pic>
      <xdr:nvPicPr>
        <xdr:cNvPr id="34" name="image37.jpeg">
          <a:extLst>
            <a:ext uri="{FF2B5EF4-FFF2-40B4-BE49-F238E27FC236}">
              <a16:creationId xmlns:a16="http://schemas.microsoft.com/office/drawing/2014/main" id="{8B4D4CC7-A5A4-4D38-80FD-3F1D023C0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0717" y="20608695"/>
          <a:ext cx="102526" cy="307577"/>
        </a:xfrm>
        <a:prstGeom prst="rect">
          <a:avLst/>
        </a:prstGeom>
      </xdr:spPr>
    </xdr:pic>
    <xdr:clientData/>
  </xdr:oneCellAnchor>
  <xdr:oneCellAnchor>
    <xdr:from>
      <xdr:col>2</xdr:col>
      <xdr:colOff>91541</xdr:colOff>
      <xdr:row>21</xdr:row>
      <xdr:rowOff>326555</xdr:rowOff>
    </xdr:from>
    <xdr:ext cx="362611" cy="469252"/>
    <xdr:pic>
      <xdr:nvPicPr>
        <xdr:cNvPr id="35" name="image38.jpeg">
          <a:extLst>
            <a:ext uri="{FF2B5EF4-FFF2-40B4-BE49-F238E27FC236}">
              <a16:creationId xmlns:a16="http://schemas.microsoft.com/office/drawing/2014/main" id="{23D62EBD-A352-492E-ACDB-50827551A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1" y="21576830"/>
          <a:ext cx="362611" cy="469252"/>
        </a:xfrm>
        <a:prstGeom prst="rect">
          <a:avLst/>
        </a:prstGeom>
      </xdr:spPr>
    </xdr:pic>
    <xdr:clientData/>
  </xdr:oneCellAnchor>
  <xdr:oneCellAnchor>
    <xdr:from>
      <xdr:col>9</xdr:col>
      <xdr:colOff>187119</xdr:colOff>
      <xdr:row>23</xdr:row>
      <xdr:rowOff>81799</xdr:rowOff>
    </xdr:from>
    <xdr:ext cx="553715" cy="476713"/>
    <xdr:pic>
      <xdr:nvPicPr>
        <xdr:cNvPr id="36" name="image39.jpeg">
          <a:extLst>
            <a:ext uri="{FF2B5EF4-FFF2-40B4-BE49-F238E27FC236}">
              <a16:creationId xmlns:a16="http://schemas.microsoft.com/office/drawing/2014/main" id="{BA7B9233-8C85-4F47-AC02-D8D003D74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8019" y="23503774"/>
          <a:ext cx="553715" cy="476713"/>
        </a:xfrm>
        <a:prstGeom prst="rect">
          <a:avLst/>
        </a:prstGeom>
      </xdr:spPr>
    </xdr:pic>
    <xdr:clientData/>
  </xdr:oneCellAnchor>
  <xdr:oneCellAnchor>
    <xdr:from>
      <xdr:col>2</xdr:col>
      <xdr:colOff>94015</xdr:colOff>
      <xdr:row>24</xdr:row>
      <xdr:rowOff>184754</xdr:rowOff>
    </xdr:from>
    <xdr:ext cx="358744" cy="183075"/>
    <xdr:pic>
      <xdr:nvPicPr>
        <xdr:cNvPr id="37" name="image40.png">
          <a:extLst>
            <a:ext uri="{FF2B5EF4-FFF2-40B4-BE49-F238E27FC236}">
              <a16:creationId xmlns:a16="http://schemas.microsoft.com/office/drawing/2014/main" id="{DB264290-52B0-42B6-BA79-0669F836E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415" y="24235379"/>
          <a:ext cx="358744" cy="183075"/>
        </a:xfrm>
        <a:prstGeom prst="rect">
          <a:avLst/>
        </a:prstGeom>
      </xdr:spPr>
    </xdr:pic>
    <xdr:clientData/>
  </xdr:oneCellAnchor>
  <xdr:oneCellAnchor>
    <xdr:from>
      <xdr:col>9</xdr:col>
      <xdr:colOff>168793</xdr:colOff>
      <xdr:row>24</xdr:row>
      <xdr:rowOff>171610</xdr:rowOff>
    </xdr:from>
    <xdr:ext cx="721776" cy="242789"/>
    <xdr:pic>
      <xdr:nvPicPr>
        <xdr:cNvPr id="38" name="image41.jpeg">
          <a:extLst>
            <a:ext uri="{FF2B5EF4-FFF2-40B4-BE49-F238E27FC236}">
              <a16:creationId xmlns:a16="http://schemas.microsoft.com/office/drawing/2014/main" id="{311B3917-5BAB-4202-A1E2-83DF1C1C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9693" y="24222235"/>
          <a:ext cx="721776" cy="242789"/>
        </a:xfrm>
        <a:prstGeom prst="rect">
          <a:avLst/>
        </a:prstGeom>
      </xdr:spPr>
    </xdr:pic>
    <xdr:clientData/>
  </xdr:oneCellAnchor>
  <xdr:oneCellAnchor>
    <xdr:from>
      <xdr:col>2</xdr:col>
      <xdr:colOff>94032</xdr:colOff>
      <xdr:row>25</xdr:row>
      <xdr:rowOff>263486</xdr:rowOff>
    </xdr:from>
    <xdr:ext cx="361184" cy="199275"/>
    <xdr:pic>
      <xdr:nvPicPr>
        <xdr:cNvPr id="39" name="image42.png">
          <a:extLst>
            <a:ext uri="{FF2B5EF4-FFF2-40B4-BE49-F238E27FC236}">
              <a16:creationId xmlns:a16="http://schemas.microsoft.com/office/drawing/2014/main" id="{BBB32854-075F-41BA-B367-1449F8E0C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432" y="25038011"/>
          <a:ext cx="361184" cy="199275"/>
        </a:xfrm>
        <a:prstGeom prst="rect">
          <a:avLst/>
        </a:prstGeom>
      </xdr:spPr>
    </xdr:pic>
    <xdr:clientData/>
  </xdr:oneCellAnchor>
  <xdr:oneCellAnchor>
    <xdr:from>
      <xdr:col>9</xdr:col>
      <xdr:colOff>110914</xdr:colOff>
      <xdr:row>25</xdr:row>
      <xdr:rowOff>42193</xdr:rowOff>
    </xdr:from>
    <xdr:ext cx="598169" cy="591131"/>
    <xdr:pic>
      <xdr:nvPicPr>
        <xdr:cNvPr id="40" name="image43.jpeg">
          <a:extLst>
            <a:ext uri="{FF2B5EF4-FFF2-40B4-BE49-F238E27FC236}">
              <a16:creationId xmlns:a16="http://schemas.microsoft.com/office/drawing/2014/main" id="{EE65B593-6BCF-4027-AB56-8B0B1AA0B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11814" y="24816718"/>
          <a:ext cx="598169" cy="591131"/>
        </a:xfrm>
        <a:prstGeom prst="rect">
          <a:avLst/>
        </a:prstGeom>
      </xdr:spPr>
    </xdr:pic>
    <xdr:clientData/>
  </xdr:oneCellAnchor>
  <xdr:oneCellAnchor>
    <xdr:from>
      <xdr:col>2</xdr:col>
      <xdr:colOff>98322</xdr:colOff>
      <xdr:row>26</xdr:row>
      <xdr:rowOff>340460</xdr:rowOff>
    </xdr:from>
    <xdr:ext cx="354864" cy="183084"/>
    <xdr:pic>
      <xdr:nvPicPr>
        <xdr:cNvPr id="41" name="image44.png">
          <a:extLst>
            <a:ext uri="{FF2B5EF4-FFF2-40B4-BE49-F238E27FC236}">
              <a16:creationId xmlns:a16="http://schemas.microsoft.com/office/drawing/2014/main" id="{A8A81CA6-0782-40B8-A2FB-7E8B29C86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3722" y="25838885"/>
          <a:ext cx="354864" cy="183084"/>
        </a:xfrm>
        <a:prstGeom prst="rect">
          <a:avLst/>
        </a:prstGeom>
      </xdr:spPr>
    </xdr:pic>
    <xdr:clientData/>
  </xdr:oneCellAnchor>
  <xdr:oneCellAnchor>
    <xdr:from>
      <xdr:col>9</xdr:col>
      <xdr:colOff>244729</xdr:colOff>
      <xdr:row>26</xdr:row>
      <xdr:rowOff>64102</xdr:rowOff>
    </xdr:from>
    <xdr:ext cx="485522" cy="622458"/>
    <xdr:pic>
      <xdr:nvPicPr>
        <xdr:cNvPr id="42" name="image45.jpeg">
          <a:extLst>
            <a:ext uri="{FF2B5EF4-FFF2-40B4-BE49-F238E27FC236}">
              <a16:creationId xmlns:a16="http://schemas.microsoft.com/office/drawing/2014/main" id="{515F62BC-FB32-478B-A7F3-3C02DD934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5629" y="25562527"/>
          <a:ext cx="485522" cy="622458"/>
        </a:xfrm>
        <a:prstGeom prst="rect">
          <a:avLst/>
        </a:prstGeom>
      </xdr:spPr>
    </xdr:pic>
    <xdr:clientData/>
  </xdr:oneCellAnchor>
  <xdr:oneCellAnchor>
    <xdr:from>
      <xdr:col>2</xdr:col>
      <xdr:colOff>106959</xdr:colOff>
      <xdr:row>27</xdr:row>
      <xdr:rowOff>352453</xdr:rowOff>
    </xdr:from>
    <xdr:ext cx="329549" cy="158027"/>
    <xdr:pic>
      <xdr:nvPicPr>
        <xdr:cNvPr id="43" name="image46.png">
          <a:extLst>
            <a:ext uri="{FF2B5EF4-FFF2-40B4-BE49-F238E27FC236}">
              <a16:creationId xmlns:a16="http://schemas.microsoft.com/office/drawing/2014/main" id="{0D2A8FA9-B30B-4C40-8AE1-D23DA12B5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359" y="26650978"/>
          <a:ext cx="329549" cy="158027"/>
        </a:xfrm>
        <a:prstGeom prst="rect">
          <a:avLst/>
        </a:prstGeom>
      </xdr:spPr>
    </xdr:pic>
    <xdr:clientData/>
  </xdr:oneCellAnchor>
  <xdr:oneCellAnchor>
    <xdr:from>
      <xdr:col>9</xdr:col>
      <xdr:colOff>206818</xdr:colOff>
      <xdr:row>27</xdr:row>
      <xdr:rowOff>156773</xdr:rowOff>
    </xdr:from>
    <xdr:ext cx="508424" cy="663162"/>
    <xdr:pic>
      <xdr:nvPicPr>
        <xdr:cNvPr id="44" name="image45.jpeg">
          <a:extLst>
            <a:ext uri="{FF2B5EF4-FFF2-40B4-BE49-F238E27FC236}">
              <a16:creationId xmlns:a16="http://schemas.microsoft.com/office/drawing/2014/main" id="{D211602C-4678-41FF-A99C-F3241CFF2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07718" y="26455298"/>
          <a:ext cx="508424" cy="663162"/>
        </a:xfrm>
        <a:prstGeom prst="rect">
          <a:avLst/>
        </a:prstGeom>
      </xdr:spPr>
    </xdr:pic>
    <xdr:clientData/>
  </xdr:oneCellAnchor>
  <xdr:oneCellAnchor>
    <xdr:from>
      <xdr:col>9</xdr:col>
      <xdr:colOff>165951</xdr:colOff>
      <xdr:row>29</xdr:row>
      <xdr:rowOff>104407</xdr:rowOff>
    </xdr:from>
    <xdr:ext cx="629368" cy="541845"/>
    <xdr:pic>
      <xdr:nvPicPr>
        <xdr:cNvPr id="45" name="image39.jpeg">
          <a:extLst>
            <a:ext uri="{FF2B5EF4-FFF2-40B4-BE49-F238E27FC236}">
              <a16:creationId xmlns:a16="http://schemas.microsoft.com/office/drawing/2014/main" id="{E1AF26F1-0E96-4DCA-BB0B-E19B103AC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851" y="28612732"/>
          <a:ext cx="629368" cy="541845"/>
        </a:xfrm>
        <a:prstGeom prst="rect">
          <a:avLst/>
        </a:prstGeom>
      </xdr:spPr>
    </xdr:pic>
    <xdr:clientData/>
  </xdr:oneCellAnchor>
  <xdr:absoluteAnchor>
    <xdr:pos x="409041" y="30450485"/>
    <xdr:ext cx="366166" cy="332257"/>
    <xdr:pic>
      <xdr:nvPicPr>
        <xdr:cNvPr id="46" name="image47.png">
          <a:extLst>
            <a:ext uri="{FF2B5EF4-FFF2-40B4-BE49-F238E27FC236}">
              <a16:creationId xmlns:a16="http://schemas.microsoft.com/office/drawing/2014/main" id="{F351D474-AC16-4F27-A944-16CCD030D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41" y="30450485"/>
          <a:ext cx="366166" cy="332257"/>
        </a:xfrm>
        <a:prstGeom prst="rect">
          <a:avLst/>
        </a:prstGeom>
      </xdr:spPr>
    </xdr:pic>
    <xdr:clientData/>
  </xdr:absoluteAnchor>
  <xdr:oneCellAnchor>
    <xdr:from>
      <xdr:col>12</xdr:col>
      <xdr:colOff>157604</xdr:colOff>
      <xdr:row>30</xdr:row>
      <xdr:rowOff>158810</xdr:rowOff>
    </xdr:from>
    <xdr:ext cx="468692" cy="175758"/>
    <xdr:pic>
      <xdr:nvPicPr>
        <xdr:cNvPr id="47" name="image48.jpeg">
          <a:extLst>
            <a:ext uri="{FF2B5EF4-FFF2-40B4-BE49-F238E27FC236}">
              <a16:creationId xmlns:a16="http://schemas.microsoft.com/office/drawing/2014/main" id="{C66EF45B-2C78-4494-8C75-0CEB3E5F2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9604" y="29352935"/>
          <a:ext cx="468692" cy="175758"/>
        </a:xfrm>
        <a:prstGeom prst="rect">
          <a:avLst/>
        </a:prstGeom>
      </xdr:spPr>
    </xdr:pic>
    <xdr:clientData/>
  </xdr:oneCellAnchor>
  <xdr:oneCellAnchor>
    <xdr:from>
      <xdr:col>9</xdr:col>
      <xdr:colOff>234640</xdr:colOff>
      <xdr:row>32</xdr:row>
      <xdr:rowOff>173854</xdr:rowOff>
    </xdr:from>
    <xdr:ext cx="691394" cy="200134"/>
    <xdr:pic>
      <xdr:nvPicPr>
        <xdr:cNvPr id="48" name="image49.jpeg">
          <a:extLst>
            <a:ext uri="{FF2B5EF4-FFF2-40B4-BE49-F238E27FC236}">
              <a16:creationId xmlns:a16="http://schemas.microsoft.com/office/drawing/2014/main" id="{A3170F34-DF02-4623-9029-414592412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540" y="31996879"/>
          <a:ext cx="691394" cy="200134"/>
        </a:xfrm>
        <a:prstGeom prst="rect">
          <a:avLst/>
        </a:prstGeom>
      </xdr:spPr>
    </xdr:pic>
    <xdr:clientData/>
  </xdr:oneCellAnchor>
  <xdr:oneCellAnchor>
    <xdr:from>
      <xdr:col>9</xdr:col>
      <xdr:colOff>94738</xdr:colOff>
      <xdr:row>33</xdr:row>
      <xdr:rowOff>65388</xdr:rowOff>
    </xdr:from>
    <xdr:ext cx="701818" cy="976431"/>
    <xdr:pic>
      <xdr:nvPicPr>
        <xdr:cNvPr id="49" name="image50.jpeg">
          <a:extLst>
            <a:ext uri="{FF2B5EF4-FFF2-40B4-BE49-F238E27FC236}">
              <a16:creationId xmlns:a16="http://schemas.microsoft.com/office/drawing/2014/main" id="{40D33466-A3CC-46F8-82EC-4BB225594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5638" y="32802813"/>
          <a:ext cx="701818" cy="976431"/>
        </a:xfrm>
        <a:prstGeom prst="rect">
          <a:avLst/>
        </a:prstGeom>
      </xdr:spPr>
    </xdr:pic>
    <xdr:clientData/>
  </xdr:oneCellAnchor>
  <xdr:oneCellAnchor>
    <xdr:from>
      <xdr:col>9</xdr:col>
      <xdr:colOff>110516</xdr:colOff>
      <xdr:row>34</xdr:row>
      <xdr:rowOff>275412</xdr:rowOff>
    </xdr:from>
    <xdr:ext cx="1218597" cy="658037"/>
    <xdr:pic>
      <xdr:nvPicPr>
        <xdr:cNvPr id="50" name="image51.jpeg">
          <a:extLst>
            <a:ext uri="{FF2B5EF4-FFF2-40B4-BE49-F238E27FC236}">
              <a16:creationId xmlns:a16="http://schemas.microsoft.com/office/drawing/2014/main" id="{4D942D11-33D3-4873-B709-25CEB90F7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416" y="34212987"/>
          <a:ext cx="1218597" cy="658037"/>
        </a:xfrm>
        <a:prstGeom prst="rect">
          <a:avLst/>
        </a:prstGeom>
      </xdr:spPr>
    </xdr:pic>
    <xdr:clientData/>
  </xdr:oneCellAnchor>
  <xdr:oneCellAnchor>
    <xdr:from>
      <xdr:col>12</xdr:col>
      <xdr:colOff>157604</xdr:colOff>
      <xdr:row>34</xdr:row>
      <xdr:rowOff>262350</xdr:rowOff>
    </xdr:from>
    <xdr:ext cx="439399" cy="43939"/>
    <xdr:pic>
      <xdr:nvPicPr>
        <xdr:cNvPr id="51" name="image52.jpeg">
          <a:extLst>
            <a:ext uri="{FF2B5EF4-FFF2-40B4-BE49-F238E27FC236}">
              <a16:creationId xmlns:a16="http://schemas.microsoft.com/office/drawing/2014/main" id="{B1A16351-D783-4371-A4D8-BEE756459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9604" y="34199925"/>
          <a:ext cx="439399" cy="43939"/>
        </a:xfrm>
        <a:prstGeom prst="rect">
          <a:avLst/>
        </a:prstGeom>
      </xdr:spPr>
    </xdr:pic>
    <xdr:clientData/>
  </xdr:oneCellAnchor>
  <xdr:oneCellAnchor>
    <xdr:from>
      <xdr:col>9</xdr:col>
      <xdr:colOff>238008</xdr:colOff>
      <xdr:row>35</xdr:row>
      <xdr:rowOff>351903</xdr:rowOff>
    </xdr:from>
    <xdr:ext cx="691394" cy="200134"/>
    <xdr:pic>
      <xdr:nvPicPr>
        <xdr:cNvPr id="52" name="image49.jpeg">
          <a:extLst>
            <a:ext uri="{FF2B5EF4-FFF2-40B4-BE49-F238E27FC236}">
              <a16:creationId xmlns:a16="http://schemas.microsoft.com/office/drawing/2014/main" id="{8C55B608-F620-4203-95AB-8577A92C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8908" y="35356278"/>
          <a:ext cx="691394" cy="200134"/>
        </a:xfrm>
        <a:prstGeom prst="rect">
          <a:avLst/>
        </a:prstGeom>
      </xdr:spPr>
    </xdr:pic>
    <xdr:clientData/>
  </xdr:oneCellAnchor>
  <xdr:oneCellAnchor>
    <xdr:from>
      <xdr:col>9</xdr:col>
      <xdr:colOff>115904</xdr:colOff>
      <xdr:row>36</xdr:row>
      <xdr:rowOff>53418</xdr:rowOff>
    </xdr:from>
    <xdr:ext cx="701818" cy="976431"/>
    <xdr:pic>
      <xdr:nvPicPr>
        <xdr:cNvPr id="53" name="image50.jpeg">
          <a:extLst>
            <a:ext uri="{FF2B5EF4-FFF2-40B4-BE49-F238E27FC236}">
              <a16:creationId xmlns:a16="http://schemas.microsoft.com/office/drawing/2014/main" id="{DCE0072A-E666-42EA-80EF-8F40C301A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6804" y="36124593"/>
          <a:ext cx="701818" cy="976431"/>
        </a:xfrm>
        <a:prstGeom prst="rect">
          <a:avLst/>
        </a:prstGeom>
      </xdr:spPr>
    </xdr:pic>
    <xdr:clientData/>
  </xdr:oneCellAnchor>
  <xdr:oneCellAnchor>
    <xdr:from>
      <xdr:col>9</xdr:col>
      <xdr:colOff>272008</xdr:colOff>
      <xdr:row>39</xdr:row>
      <xdr:rowOff>223145</xdr:rowOff>
    </xdr:from>
    <xdr:ext cx="732332" cy="263639"/>
    <xdr:pic>
      <xdr:nvPicPr>
        <xdr:cNvPr id="54" name="image54.jpeg">
          <a:extLst>
            <a:ext uri="{FF2B5EF4-FFF2-40B4-BE49-F238E27FC236}">
              <a16:creationId xmlns:a16="http://schemas.microsoft.com/office/drawing/2014/main" id="{A31C7841-D50F-4254-83FE-6F5393FEE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2908" y="38808920"/>
          <a:ext cx="732332" cy="263639"/>
        </a:xfrm>
        <a:prstGeom prst="rect">
          <a:avLst/>
        </a:prstGeom>
      </xdr:spPr>
    </xdr:pic>
    <xdr:clientData/>
  </xdr:oneCellAnchor>
  <xdr:oneCellAnchor>
    <xdr:from>
      <xdr:col>9</xdr:col>
      <xdr:colOff>385309</xdr:colOff>
      <xdr:row>40</xdr:row>
      <xdr:rowOff>210137</xdr:rowOff>
    </xdr:from>
    <xdr:ext cx="552127" cy="465857"/>
    <xdr:pic>
      <xdr:nvPicPr>
        <xdr:cNvPr id="56" name="image56.jpeg">
          <a:extLst>
            <a:ext uri="{FF2B5EF4-FFF2-40B4-BE49-F238E27FC236}">
              <a16:creationId xmlns:a16="http://schemas.microsoft.com/office/drawing/2014/main" id="{227D7265-4A5D-4AEE-8A37-FC3E86ED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86209" y="41024762"/>
          <a:ext cx="552127" cy="465857"/>
        </a:xfrm>
        <a:prstGeom prst="rect">
          <a:avLst/>
        </a:prstGeom>
      </xdr:spPr>
    </xdr:pic>
    <xdr:clientData/>
  </xdr:oneCellAnchor>
  <xdr:oneCellAnchor>
    <xdr:from>
      <xdr:col>9</xdr:col>
      <xdr:colOff>28265</xdr:colOff>
      <xdr:row>41</xdr:row>
      <xdr:rowOff>189792</xdr:rowOff>
    </xdr:from>
    <xdr:ext cx="691394" cy="200134"/>
    <xdr:pic>
      <xdr:nvPicPr>
        <xdr:cNvPr id="57" name="image49.jpeg">
          <a:extLst>
            <a:ext uri="{FF2B5EF4-FFF2-40B4-BE49-F238E27FC236}">
              <a16:creationId xmlns:a16="http://schemas.microsoft.com/office/drawing/2014/main" id="{1FEB723F-4925-48BB-B34F-126412203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165" y="42033117"/>
          <a:ext cx="691394" cy="200134"/>
        </a:xfrm>
        <a:prstGeom prst="rect">
          <a:avLst/>
        </a:prstGeom>
      </xdr:spPr>
    </xdr:pic>
    <xdr:clientData/>
  </xdr:oneCellAnchor>
  <xdr:oneCellAnchor>
    <xdr:from>
      <xdr:col>9</xdr:col>
      <xdr:colOff>105321</xdr:colOff>
      <xdr:row>42</xdr:row>
      <xdr:rowOff>12535</xdr:rowOff>
    </xdr:from>
    <xdr:ext cx="701818" cy="976431"/>
    <xdr:pic>
      <xdr:nvPicPr>
        <xdr:cNvPr id="58" name="image50.jpeg">
          <a:extLst>
            <a:ext uri="{FF2B5EF4-FFF2-40B4-BE49-F238E27FC236}">
              <a16:creationId xmlns:a16="http://schemas.microsoft.com/office/drawing/2014/main" id="{9FBB3F93-8EBA-4BDF-B6EF-1C59836E8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6221" y="42922660"/>
          <a:ext cx="701818" cy="976431"/>
        </a:xfrm>
        <a:prstGeom prst="rect">
          <a:avLst/>
        </a:prstGeom>
      </xdr:spPr>
    </xdr:pic>
    <xdr:clientData/>
  </xdr:oneCellAnchor>
  <xdr:oneCellAnchor>
    <xdr:from>
      <xdr:col>9</xdr:col>
      <xdr:colOff>195346</xdr:colOff>
      <xdr:row>43</xdr:row>
      <xdr:rowOff>178143</xdr:rowOff>
    </xdr:from>
    <xdr:ext cx="685275" cy="373519"/>
    <xdr:pic>
      <xdr:nvPicPr>
        <xdr:cNvPr id="59" name="image58.jpeg">
          <a:extLst>
            <a:ext uri="{FF2B5EF4-FFF2-40B4-BE49-F238E27FC236}">
              <a16:creationId xmlns:a16="http://schemas.microsoft.com/office/drawing/2014/main" id="{8BD221A7-38B4-412A-9598-A867F4620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6246" y="44174118"/>
          <a:ext cx="685275" cy="373519"/>
        </a:xfrm>
        <a:prstGeom prst="rect">
          <a:avLst/>
        </a:prstGeom>
      </xdr:spPr>
    </xdr:pic>
    <xdr:clientData/>
  </xdr:oneCellAnchor>
  <xdr:oneCellAnchor>
    <xdr:from>
      <xdr:col>9</xdr:col>
      <xdr:colOff>150303</xdr:colOff>
      <xdr:row>44</xdr:row>
      <xdr:rowOff>99122</xdr:rowOff>
    </xdr:from>
    <xdr:ext cx="701125" cy="780180"/>
    <xdr:pic>
      <xdr:nvPicPr>
        <xdr:cNvPr id="60" name="image59.jpeg">
          <a:extLst>
            <a:ext uri="{FF2B5EF4-FFF2-40B4-BE49-F238E27FC236}">
              <a16:creationId xmlns:a16="http://schemas.microsoft.com/office/drawing/2014/main" id="{0B6C6D77-389A-4C07-88AF-87CBC94E3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1203" y="45361922"/>
          <a:ext cx="701125" cy="780180"/>
        </a:xfrm>
        <a:prstGeom prst="rect">
          <a:avLst/>
        </a:prstGeom>
      </xdr:spPr>
    </xdr:pic>
    <xdr:clientData/>
  </xdr:oneCellAnchor>
  <xdr:oneCellAnchor>
    <xdr:from>
      <xdr:col>9</xdr:col>
      <xdr:colOff>414883</xdr:colOff>
      <xdr:row>45</xdr:row>
      <xdr:rowOff>411372</xdr:rowOff>
    </xdr:from>
    <xdr:ext cx="732332" cy="263639"/>
    <xdr:pic>
      <xdr:nvPicPr>
        <xdr:cNvPr id="61" name="image54.jpeg">
          <a:extLst>
            <a:ext uri="{FF2B5EF4-FFF2-40B4-BE49-F238E27FC236}">
              <a16:creationId xmlns:a16="http://schemas.microsoft.com/office/drawing/2014/main" id="{0F72D0F8-2890-4E06-B0B6-536AED07B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5783" y="46721922"/>
          <a:ext cx="732332" cy="263639"/>
        </a:xfrm>
        <a:prstGeom prst="rect">
          <a:avLst/>
        </a:prstGeom>
      </xdr:spPr>
    </xdr:pic>
    <xdr:clientData/>
  </xdr:oneCellAnchor>
  <xdr:twoCellAnchor editAs="oneCell">
    <xdr:from>
      <xdr:col>9</xdr:col>
      <xdr:colOff>438150</xdr:colOff>
      <xdr:row>28</xdr:row>
      <xdr:rowOff>114300</xdr:rowOff>
    </xdr:from>
    <xdr:to>
      <xdr:col>10</xdr:col>
      <xdr:colOff>362019</xdr:colOff>
      <xdr:row>28</xdr:row>
      <xdr:rowOff>943091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DAA0A40-2255-46D1-A4DC-68888798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39050" y="27355800"/>
          <a:ext cx="495369" cy="828791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285750</xdr:colOff>
      <xdr:row>21</xdr:row>
      <xdr:rowOff>114300</xdr:rowOff>
    </xdr:from>
    <xdr:to>
      <xdr:col>10</xdr:col>
      <xdr:colOff>209619</xdr:colOff>
      <xdr:row>21</xdr:row>
      <xdr:rowOff>943091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2844AAA2-E43C-4983-9724-ECD59BD7B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486650" y="21364575"/>
          <a:ext cx="495369" cy="828791"/>
        </a:xfrm>
        <a:prstGeom prst="rect">
          <a:avLst/>
        </a:prstGeom>
      </xdr:spPr>
    </xdr:pic>
    <xdr:clientData/>
  </xdr:twoCellAnchor>
  <xdr:twoCellAnchor editAs="oneCell">
    <xdr:from>
      <xdr:col>9</xdr:col>
      <xdr:colOff>247651</xdr:colOff>
      <xdr:row>37</xdr:row>
      <xdr:rowOff>133350</xdr:rowOff>
    </xdr:from>
    <xdr:to>
      <xdr:col>10</xdr:col>
      <xdr:colOff>247651</xdr:colOff>
      <xdr:row>37</xdr:row>
      <xdr:rowOff>683683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EE38D3C-4628-44FF-9106-18FBBC408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7448551" y="37271325"/>
          <a:ext cx="571500" cy="550333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228601</xdr:colOff>
      <xdr:row>38</xdr:row>
      <xdr:rowOff>57150</xdr:rowOff>
    </xdr:from>
    <xdr:to>
      <xdr:col>10</xdr:col>
      <xdr:colOff>228601</xdr:colOff>
      <xdr:row>38</xdr:row>
      <xdr:rowOff>607483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85EA9F72-7D89-40FE-8F12-5C457ACC0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7429501" y="37919025"/>
          <a:ext cx="571500" cy="550333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30</xdr:row>
      <xdr:rowOff>266700</xdr:rowOff>
    </xdr:from>
    <xdr:to>
      <xdr:col>10</xdr:col>
      <xdr:colOff>676404</xdr:colOff>
      <xdr:row>30</xdr:row>
      <xdr:rowOff>924017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630EF61E-C89D-4544-A6A8-DA796722B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7524750" y="29460825"/>
          <a:ext cx="924054" cy="657317"/>
        </a:xfrm>
        <a:prstGeom prst="rect">
          <a:avLst/>
        </a:prstGeom>
      </xdr:spPr>
    </xdr:pic>
    <xdr:clientData/>
  </xdr:twoCellAnchor>
  <xdr:twoCellAnchor editAs="oneCell">
    <xdr:from>
      <xdr:col>9</xdr:col>
      <xdr:colOff>400050</xdr:colOff>
      <xdr:row>22</xdr:row>
      <xdr:rowOff>209550</xdr:rowOff>
    </xdr:from>
    <xdr:to>
      <xdr:col>10</xdr:col>
      <xdr:colOff>323919</xdr:colOff>
      <xdr:row>22</xdr:row>
      <xdr:rowOff>1038341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B3E34899-4A2C-4AAF-AD5D-247949A99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00950" y="22545675"/>
          <a:ext cx="495369" cy="828791"/>
        </a:xfrm>
        <a:prstGeom prst="rect">
          <a:avLst/>
        </a:prstGeom>
      </xdr:spPr>
    </xdr:pic>
    <xdr:clientData/>
  </xdr:twoCellAnchor>
  <xdr:oneCellAnchor>
    <xdr:from>
      <xdr:col>9</xdr:col>
      <xdr:colOff>429172</xdr:colOff>
      <xdr:row>17</xdr:row>
      <xdr:rowOff>44450</xdr:rowOff>
    </xdr:from>
    <xdr:ext cx="379268" cy="822257"/>
    <xdr:pic>
      <xdr:nvPicPr>
        <xdr:cNvPr id="68" name="image32.jpeg">
          <a:extLst>
            <a:ext uri="{FF2B5EF4-FFF2-40B4-BE49-F238E27FC236}">
              <a16:creationId xmlns:a16="http://schemas.microsoft.com/office/drawing/2014/main" id="{5861980E-2636-40F0-BC1A-BDFB55234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0072" y="17189450"/>
          <a:ext cx="379268" cy="822257"/>
        </a:xfrm>
        <a:prstGeom prst="rect">
          <a:avLst/>
        </a:prstGeom>
      </xdr:spPr>
    </xdr:pic>
    <xdr:clientData/>
  </xdr:oneCellAnchor>
  <xdr:twoCellAnchor editAs="oneCell">
    <xdr:from>
      <xdr:col>9</xdr:col>
      <xdr:colOff>333375</xdr:colOff>
      <xdr:row>15</xdr:row>
      <xdr:rowOff>166688</xdr:rowOff>
    </xdr:from>
    <xdr:to>
      <xdr:col>10</xdr:col>
      <xdr:colOff>543034</xdr:colOff>
      <xdr:row>15</xdr:row>
      <xdr:rowOff>938321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AEA0083C-CCEA-44C2-AC49-E43ED9756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534275" y="15968663"/>
          <a:ext cx="781159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295275</xdr:colOff>
      <xdr:row>18</xdr:row>
      <xdr:rowOff>271463</xdr:rowOff>
    </xdr:from>
    <xdr:to>
      <xdr:col>10</xdr:col>
      <xdr:colOff>504934</xdr:colOff>
      <xdr:row>18</xdr:row>
      <xdr:rowOff>1043096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43FEDE72-2A7E-42C3-A9F8-D6CCD096D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496175" y="18359438"/>
          <a:ext cx="781159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357187</xdr:colOff>
      <xdr:row>31</xdr:row>
      <xdr:rowOff>476250</xdr:rowOff>
    </xdr:from>
    <xdr:to>
      <xdr:col>10</xdr:col>
      <xdr:colOff>414938</xdr:colOff>
      <xdr:row>31</xdr:row>
      <xdr:rowOff>992073</xdr:rowOff>
    </xdr:to>
    <xdr:pic>
      <xdr:nvPicPr>
        <xdr:cNvPr id="71" name="object 12">
          <a:extLst>
            <a:ext uri="{FF2B5EF4-FFF2-40B4-BE49-F238E27FC236}">
              <a16:creationId xmlns:a16="http://schemas.microsoft.com/office/drawing/2014/main" id="{53268980-48E8-4C96-B32E-B230FFEFCA1E}"/>
            </a:ext>
          </a:extLst>
        </xdr:cNvPr>
        <xdr:cNvPicPr/>
      </xdr:nvPicPr>
      <xdr:blipFill rotWithShape="1">
        <a:blip xmlns:r="http://schemas.openxmlformats.org/officeDocument/2006/relationships" r:embed="rId56" cstate="print"/>
        <a:srcRect r="11828" b="-202"/>
        <a:stretch/>
      </xdr:blipFill>
      <xdr:spPr>
        <a:xfrm>
          <a:off x="7558087" y="30984825"/>
          <a:ext cx="629251" cy="515823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333374</xdr:colOff>
      <xdr:row>16</xdr:row>
      <xdr:rowOff>261937</xdr:rowOff>
    </xdr:from>
    <xdr:to>
      <xdr:col>10</xdr:col>
      <xdr:colOff>511967</xdr:colOff>
      <xdr:row>16</xdr:row>
      <xdr:rowOff>1119186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C7156836-FF5C-679A-C109-2483E1C8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4" y="17383125"/>
          <a:ext cx="750093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B476-6875-4DB8-9449-E0E04D2A990A}">
  <sheetPr>
    <pageSetUpPr fitToPage="1"/>
  </sheetPr>
  <dimension ref="A1:X54"/>
  <sheetViews>
    <sheetView tabSelected="1" topLeftCell="B1" zoomScale="40" zoomScaleNormal="40" zoomScaleSheetLayoutView="40" workbookViewId="0">
      <pane ySplit="1" topLeftCell="A44" activePane="bottomLeft" state="frozen"/>
      <selection pane="bottomLeft" activeCell="L52" sqref="L52"/>
    </sheetView>
  </sheetViews>
  <sheetFormatPr defaultRowHeight="27.75" x14ac:dyDescent="0.2"/>
  <cols>
    <col min="1" max="1" width="11.83203125" style="6" customWidth="1"/>
    <col min="2" max="2" width="10.83203125" style="3" customWidth="1"/>
    <col min="3" max="3" width="3.33203125" style="5" customWidth="1"/>
    <col min="4" max="4" width="6.83203125" style="5" customWidth="1"/>
    <col min="5" max="5" width="37.6640625" style="3" customWidth="1"/>
    <col min="6" max="6" width="15.1640625" style="5" customWidth="1"/>
    <col min="7" max="7" width="3" style="3" customWidth="1"/>
    <col min="8" max="8" width="5.1640625" style="3" customWidth="1"/>
    <col min="9" max="9" width="32.1640625" style="9" customWidth="1"/>
    <col min="10" max="10" width="10" style="5" customWidth="1"/>
    <col min="11" max="11" width="14.83203125" style="5" customWidth="1"/>
    <col min="12" max="12" width="62.5" style="10" customWidth="1"/>
    <col min="13" max="13" width="27.6640625" style="11" customWidth="1"/>
    <col min="14" max="14" width="12.33203125" style="7" bestFit="1" customWidth="1"/>
    <col min="15" max="15" width="38.5" style="55" customWidth="1"/>
    <col min="16" max="16" width="42.6640625" style="55" bestFit="1" customWidth="1"/>
    <col min="17" max="17" width="5.33203125" style="5" customWidth="1"/>
    <col min="18" max="18" width="47.33203125" style="56" customWidth="1"/>
    <col min="19" max="19" width="47.6640625" style="56" bestFit="1" customWidth="1"/>
    <col min="20" max="20" width="7.5" style="5" customWidth="1"/>
    <col min="21" max="21" width="7.83203125" style="5" customWidth="1"/>
    <col min="22" max="22" width="44.33203125" style="51" customWidth="1"/>
    <col min="23" max="23" width="57.83203125" style="6" customWidth="1"/>
    <col min="24" max="24" width="7.1640625" style="5" customWidth="1"/>
    <col min="25" max="25" width="55.1640625" style="5" customWidth="1"/>
    <col min="26" max="16384" width="9.33203125" style="5"/>
  </cols>
  <sheetData>
    <row r="1" spans="1:23" s="3" customFormat="1" ht="96" customHeight="1" thickBot="1" x14ac:dyDescent="0.25">
      <c r="A1" s="90" t="s">
        <v>0</v>
      </c>
      <c r="B1" s="91" t="s">
        <v>1</v>
      </c>
      <c r="C1" s="102" t="s">
        <v>2</v>
      </c>
      <c r="D1" s="102"/>
      <c r="E1" s="91" t="s">
        <v>3</v>
      </c>
      <c r="F1" s="91" t="s">
        <v>4</v>
      </c>
      <c r="G1" s="102" t="s">
        <v>0</v>
      </c>
      <c r="H1" s="102"/>
      <c r="I1" s="92" t="s">
        <v>1</v>
      </c>
      <c r="J1" s="103" t="s">
        <v>2</v>
      </c>
      <c r="K1" s="103"/>
      <c r="L1" s="92" t="s">
        <v>3</v>
      </c>
      <c r="M1" s="92" t="s">
        <v>4</v>
      </c>
      <c r="N1" s="96" t="s">
        <v>5</v>
      </c>
      <c r="O1" s="97" t="s">
        <v>120</v>
      </c>
      <c r="P1" s="97" t="s">
        <v>121</v>
      </c>
      <c r="Q1" s="98"/>
      <c r="R1" s="93" t="s">
        <v>119</v>
      </c>
      <c r="S1" s="93" t="s">
        <v>118</v>
      </c>
      <c r="T1" s="98"/>
      <c r="U1" s="98"/>
      <c r="V1" s="94" t="s">
        <v>117</v>
      </c>
      <c r="W1" s="95" t="s">
        <v>122</v>
      </c>
    </row>
    <row r="2" spans="1:23" ht="81" customHeight="1" x14ac:dyDescent="0.2">
      <c r="A2" s="85">
        <v>1</v>
      </c>
      <c r="B2" s="86" t="s">
        <v>6</v>
      </c>
      <c r="C2" s="104"/>
      <c r="D2" s="104"/>
      <c r="E2" s="87" t="s">
        <v>7</v>
      </c>
      <c r="F2" s="81"/>
      <c r="G2" s="105">
        <v>1</v>
      </c>
      <c r="H2" s="105"/>
      <c r="I2" s="80">
        <v>41550</v>
      </c>
      <c r="J2" s="104"/>
      <c r="K2" s="104"/>
      <c r="L2" s="88" t="s">
        <v>8</v>
      </c>
      <c r="M2" s="83" t="s">
        <v>9</v>
      </c>
      <c r="N2" s="84">
        <v>106</v>
      </c>
      <c r="O2" s="43">
        <v>13.804</v>
      </c>
      <c r="P2" s="43">
        <f t="shared" ref="P2:P38" si="0">O2*N2</f>
        <v>1463.2239999999999</v>
      </c>
      <c r="Q2" s="4"/>
      <c r="R2" s="59">
        <v>51.764000000000003</v>
      </c>
      <c r="S2" s="59">
        <f t="shared" ref="S2:S46" si="1">R2*N2</f>
        <v>5486.9840000000004</v>
      </c>
      <c r="T2" s="53"/>
      <c r="U2" s="4"/>
      <c r="V2" s="89">
        <v>82.801000000000002</v>
      </c>
      <c r="W2" s="89">
        <f t="shared" ref="W2:W46" si="2">V2*N2</f>
        <v>8776.9060000000009</v>
      </c>
    </row>
    <row r="3" spans="1:23" ht="71.25" x14ac:dyDescent="0.2">
      <c r="A3" s="108">
        <v>2</v>
      </c>
      <c r="B3" s="109" t="s">
        <v>10</v>
      </c>
      <c r="C3" s="106"/>
      <c r="D3" s="106"/>
      <c r="E3" s="109" t="s">
        <v>11</v>
      </c>
      <c r="F3" s="106"/>
      <c r="G3" s="111">
        <v>1</v>
      </c>
      <c r="H3" s="111"/>
      <c r="I3" s="16">
        <v>41550</v>
      </c>
      <c r="J3" s="106"/>
      <c r="K3" s="106"/>
      <c r="L3" s="17" t="s">
        <v>8</v>
      </c>
      <c r="M3" s="18" t="s">
        <v>9</v>
      </c>
      <c r="N3" s="24">
        <v>35</v>
      </c>
      <c r="O3" s="26">
        <v>13.804</v>
      </c>
      <c r="P3" s="26">
        <f t="shared" si="0"/>
        <v>483.14</v>
      </c>
      <c r="Q3" s="4"/>
      <c r="R3" s="52">
        <v>51.764000000000003</v>
      </c>
      <c r="S3" s="52">
        <f t="shared" si="1"/>
        <v>1811.74</v>
      </c>
      <c r="T3" s="4"/>
      <c r="U3" s="4"/>
      <c r="V3" s="25">
        <v>82.801000000000002</v>
      </c>
      <c r="W3" s="25">
        <f t="shared" si="2"/>
        <v>2898.0349999999999</v>
      </c>
    </row>
    <row r="4" spans="1:23" ht="72" customHeight="1" x14ac:dyDescent="0.2">
      <c r="A4" s="108"/>
      <c r="B4" s="109"/>
      <c r="C4" s="106"/>
      <c r="D4" s="106"/>
      <c r="E4" s="109"/>
      <c r="F4" s="106"/>
      <c r="G4" s="111"/>
      <c r="H4" s="111"/>
      <c r="I4" s="27">
        <v>89800708</v>
      </c>
      <c r="J4" s="107"/>
      <c r="K4" s="107"/>
      <c r="L4" s="29" t="s">
        <v>12</v>
      </c>
      <c r="M4" s="30" t="s">
        <v>13</v>
      </c>
      <c r="N4" s="31">
        <v>35</v>
      </c>
      <c r="O4" s="32">
        <f>R4/3.75</f>
        <v>33.333333333333336</v>
      </c>
      <c r="P4" s="32">
        <f t="shared" si="0"/>
        <v>1166.6666666666667</v>
      </c>
      <c r="Q4" s="4"/>
      <c r="R4" s="63">
        <v>125</v>
      </c>
      <c r="S4" s="63">
        <f t="shared" si="1"/>
        <v>4375</v>
      </c>
      <c r="T4" s="4"/>
      <c r="U4" s="4"/>
      <c r="V4" s="25">
        <v>187.5</v>
      </c>
      <c r="W4" s="25">
        <f t="shared" si="2"/>
        <v>6562.5</v>
      </c>
    </row>
    <row r="5" spans="1:23" ht="71.25" customHeight="1" x14ac:dyDescent="0.2">
      <c r="A5" s="108">
        <v>3</v>
      </c>
      <c r="B5" s="109" t="s">
        <v>14</v>
      </c>
      <c r="C5" s="106"/>
      <c r="D5" s="106"/>
      <c r="E5" s="110" t="s">
        <v>15</v>
      </c>
      <c r="F5" s="106"/>
      <c r="G5" s="111">
        <v>2</v>
      </c>
      <c r="H5" s="111"/>
      <c r="I5" s="16">
        <v>41949</v>
      </c>
      <c r="J5" s="106"/>
      <c r="K5" s="106"/>
      <c r="L5" s="17" t="s">
        <v>16</v>
      </c>
      <c r="M5" s="18" t="s">
        <v>17</v>
      </c>
      <c r="N5" s="24">
        <v>16</v>
      </c>
      <c r="O5" s="26">
        <v>4.4779999999999998</v>
      </c>
      <c r="P5" s="26">
        <f t="shared" si="0"/>
        <v>71.647999999999996</v>
      </c>
      <c r="Q5" s="4"/>
      <c r="R5" s="52">
        <v>16.791</v>
      </c>
      <c r="S5" s="52">
        <f t="shared" si="1"/>
        <v>268.65600000000001</v>
      </c>
      <c r="T5" s="4"/>
      <c r="U5" s="4"/>
      <c r="V5" s="25">
        <v>40.238</v>
      </c>
      <c r="W5" s="25">
        <f t="shared" si="2"/>
        <v>643.80799999999999</v>
      </c>
    </row>
    <row r="6" spans="1:23" ht="72.75" customHeight="1" x14ac:dyDescent="0.2">
      <c r="A6" s="108"/>
      <c r="B6" s="109"/>
      <c r="C6" s="106"/>
      <c r="D6" s="106"/>
      <c r="E6" s="110"/>
      <c r="F6" s="106"/>
      <c r="G6" s="111"/>
      <c r="H6" s="111"/>
      <c r="I6" s="1" t="s">
        <v>18</v>
      </c>
      <c r="J6" s="106"/>
      <c r="K6" s="106"/>
      <c r="L6" s="2" t="s">
        <v>19</v>
      </c>
      <c r="M6" s="19"/>
      <c r="N6" s="24">
        <v>16</v>
      </c>
      <c r="O6" s="26">
        <v>1.5980000000000001</v>
      </c>
      <c r="P6" s="26">
        <f t="shared" si="0"/>
        <v>25.568000000000001</v>
      </c>
      <c r="Q6" s="4"/>
      <c r="R6" s="52">
        <v>5.9909999999999997</v>
      </c>
      <c r="S6" s="52">
        <f t="shared" si="1"/>
        <v>95.855999999999995</v>
      </c>
      <c r="T6" s="4"/>
      <c r="U6" s="4"/>
      <c r="V6" s="25">
        <v>14.356</v>
      </c>
      <c r="W6" s="25">
        <f t="shared" si="2"/>
        <v>229.696</v>
      </c>
    </row>
    <row r="7" spans="1:23" ht="108" x14ac:dyDescent="0.2">
      <c r="A7" s="12">
        <v>4</v>
      </c>
      <c r="B7" s="13" t="s">
        <v>20</v>
      </c>
      <c r="C7" s="106"/>
      <c r="D7" s="106"/>
      <c r="E7" s="15" t="s">
        <v>21</v>
      </c>
      <c r="F7" s="14"/>
      <c r="G7" s="111">
        <v>3</v>
      </c>
      <c r="H7" s="111"/>
      <c r="I7" s="16">
        <v>44150</v>
      </c>
      <c r="J7" s="106"/>
      <c r="K7" s="106"/>
      <c r="L7" s="2" t="s">
        <v>100</v>
      </c>
      <c r="M7" s="18" t="s">
        <v>22</v>
      </c>
      <c r="N7" s="24">
        <v>55</v>
      </c>
      <c r="O7" s="26">
        <v>11.981</v>
      </c>
      <c r="P7" s="26">
        <f t="shared" si="0"/>
        <v>658.95500000000004</v>
      </c>
      <c r="Q7" s="4"/>
      <c r="R7" s="52">
        <v>44.93</v>
      </c>
      <c r="S7" s="52">
        <f t="shared" si="1"/>
        <v>2471.15</v>
      </c>
      <c r="T7" s="4"/>
      <c r="U7" s="4"/>
      <c r="V7" s="25">
        <v>63.692999999999998</v>
      </c>
      <c r="W7" s="25">
        <f t="shared" si="2"/>
        <v>3503.1149999999998</v>
      </c>
    </row>
    <row r="8" spans="1:23" ht="96.75" customHeight="1" x14ac:dyDescent="0.2">
      <c r="A8" s="108">
        <v>5</v>
      </c>
      <c r="B8" s="109" t="s">
        <v>23</v>
      </c>
      <c r="C8" s="106"/>
      <c r="D8" s="106"/>
      <c r="E8" s="110" t="s">
        <v>24</v>
      </c>
      <c r="F8" s="106"/>
      <c r="G8" s="111">
        <v>1</v>
      </c>
      <c r="H8" s="111"/>
      <c r="I8" s="16">
        <v>41941</v>
      </c>
      <c r="J8" s="106"/>
      <c r="K8" s="106"/>
      <c r="L8" s="17" t="s">
        <v>25</v>
      </c>
      <c r="M8" s="18" t="s">
        <v>17</v>
      </c>
      <c r="N8" s="24">
        <v>2</v>
      </c>
      <c r="O8" s="26">
        <v>4.4779999999999998</v>
      </c>
      <c r="P8" s="26">
        <f t="shared" si="0"/>
        <v>8.9559999999999995</v>
      </c>
      <c r="Q8" s="4"/>
      <c r="R8" s="52">
        <v>16.791</v>
      </c>
      <c r="S8" s="52">
        <f t="shared" si="1"/>
        <v>33.582000000000001</v>
      </c>
      <c r="T8" s="4"/>
      <c r="U8" s="4"/>
      <c r="V8" s="25">
        <v>40.238</v>
      </c>
      <c r="W8" s="25">
        <f t="shared" si="2"/>
        <v>80.475999999999999</v>
      </c>
    </row>
    <row r="9" spans="1:23" ht="58.5" customHeight="1" x14ac:dyDescent="0.2">
      <c r="A9" s="108"/>
      <c r="B9" s="109"/>
      <c r="C9" s="106"/>
      <c r="D9" s="106"/>
      <c r="E9" s="110"/>
      <c r="F9" s="106"/>
      <c r="G9" s="111"/>
      <c r="H9" s="111"/>
      <c r="I9" s="1" t="s">
        <v>26</v>
      </c>
      <c r="J9" s="106"/>
      <c r="K9" s="106"/>
      <c r="L9" s="2" t="s">
        <v>27</v>
      </c>
      <c r="M9" s="19"/>
      <c r="N9" s="24">
        <v>1</v>
      </c>
      <c r="O9" s="26">
        <v>7.6280000000000001</v>
      </c>
      <c r="P9" s="26">
        <f t="shared" si="0"/>
        <v>7.6280000000000001</v>
      </c>
      <c r="Q9" s="4"/>
      <c r="R9" s="52">
        <v>28.603000000000002</v>
      </c>
      <c r="S9" s="52">
        <f t="shared" si="1"/>
        <v>28.603000000000002</v>
      </c>
      <c r="T9" s="4"/>
      <c r="U9" s="4"/>
      <c r="V9" s="25">
        <v>68.545000000000002</v>
      </c>
      <c r="W9" s="25">
        <f t="shared" si="2"/>
        <v>68.545000000000002</v>
      </c>
    </row>
    <row r="10" spans="1:23" ht="85.5" x14ac:dyDescent="0.2">
      <c r="A10" s="12">
        <v>6</v>
      </c>
      <c r="B10" s="13" t="s">
        <v>28</v>
      </c>
      <c r="C10" s="106"/>
      <c r="D10" s="106"/>
      <c r="E10" s="15" t="s">
        <v>29</v>
      </c>
      <c r="F10" s="14"/>
      <c r="G10" s="112">
        <v>1</v>
      </c>
      <c r="H10" s="112"/>
      <c r="I10" s="36" t="s">
        <v>103</v>
      </c>
      <c r="J10" s="107"/>
      <c r="K10" s="107"/>
      <c r="L10" s="37" t="s">
        <v>30</v>
      </c>
      <c r="M10" s="38"/>
      <c r="N10" s="31">
        <v>1</v>
      </c>
      <c r="O10" s="32">
        <f>R10/3.75</f>
        <v>586.66666666666663</v>
      </c>
      <c r="P10" s="32">
        <f t="shared" si="0"/>
        <v>586.66666666666663</v>
      </c>
      <c r="Q10" s="4"/>
      <c r="R10" s="63">
        <v>2200</v>
      </c>
      <c r="S10" s="63">
        <f t="shared" si="1"/>
        <v>2200</v>
      </c>
      <c r="T10" s="4"/>
      <c r="U10" s="4"/>
      <c r="V10" s="25">
        <v>3200</v>
      </c>
      <c r="W10" s="25">
        <f t="shared" si="2"/>
        <v>3200</v>
      </c>
    </row>
    <row r="11" spans="1:23" ht="57" x14ac:dyDescent="0.2">
      <c r="A11" s="108">
        <v>7</v>
      </c>
      <c r="B11" s="109" t="s">
        <v>31</v>
      </c>
      <c r="C11" s="106"/>
      <c r="D11" s="106"/>
      <c r="E11" s="110" t="s">
        <v>32</v>
      </c>
      <c r="F11" s="106"/>
      <c r="G11" s="111">
        <v>1</v>
      </c>
      <c r="H11" s="111"/>
      <c r="I11" s="16">
        <v>39957</v>
      </c>
      <c r="J11" s="106"/>
      <c r="K11" s="106"/>
      <c r="L11" s="17" t="s">
        <v>33</v>
      </c>
      <c r="M11" s="18" t="s">
        <v>34</v>
      </c>
      <c r="N11" s="24">
        <v>100</v>
      </c>
      <c r="O11" s="26">
        <v>1.3839999999999999</v>
      </c>
      <c r="P11" s="26">
        <f t="shared" si="0"/>
        <v>138.39999999999998</v>
      </c>
      <c r="Q11" s="4"/>
      <c r="R11" s="52">
        <v>5.1890000000000001</v>
      </c>
      <c r="S11" s="52">
        <f t="shared" si="1"/>
        <v>518.9</v>
      </c>
      <c r="T11" s="4"/>
      <c r="U11" s="4"/>
      <c r="V11" s="25">
        <v>9.3260000000000005</v>
      </c>
      <c r="W11" s="25">
        <f t="shared" si="2"/>
        <v>932.6</v>
      </c>
    </row>
    <row r="12" spans="1:23" ht="66" customHeight="1" x14ac:dyDescent="0.2">
      <c r="A12" s="108"/>
      <c r="B12" s="109"/>
      <c r="C12" s="106"/>
      <c r="D12" s="106"/>
      <c r="E12" s="110"/>
      <c r="F12" s="106"/>
      <c r="G12" s="111"/>
      <c r="H12" s="111"/>
      <c r="I12" s="16">
        <v>40546</v>
      </c>
      <c r="J12" s="106"/>
      <c r="K12" s="106"/>
      <c r="L12" s="2" t="s">
        <v>35</v>
      </c>
      <c r="M12" s="18" t="s">
        <v>36</v>
      </c>
      <c r="N12" s="24">
        <v>100</v>
      </c>
      <c r="O12" s="26">
        <v>0.78800000000000003</v>
      </c>
      <c r="P12" s="26">
        <f t="shared" si="0"/>
        <v>78.8</v>
      </c>
      <c r="Q12" s="4"/>
      <c r="R12" s="52">
        <v>2.9529999999999998</v>
      </c>
      <c r="S12" s="52">
        <f t="shared" si="1"/>
        <v>295.3</v>
      </c>
      <c r="T12" s="4"/>
      <c r="U12" s="4"/>
      <c r="V12" s="25">
        <v>5.3079999999999998</v>
      </c>
      <c r="W12" s="25">
        <f t="shared" si="2"/>
        <v>530.79999999999995</v>
      </c>
    </row>
    <row r="13" spans="1:23" ht="90.75" customHeight="1" x14ac:dyDescent="0.2">
      <c r="A13" s="108"/>
      <c r="B13" s="109"/>
      <c r="C13" s="106"/>
      <c r="D13" s="106"/>
      <c r="E13" s="110"/>
      <c r="F13" s="106"/>
      <c r="G13" s="111"/>
      <c r="H13" s="111"/>
      <c r="I13" s="27">
        <v>87500855</v>
      </c>
      <c r="J13" s="107"/>
      <c r="K13" s="107"/>
      <c r="L13" s="29" t="s">
        <v>37</v>
      </c>
      <c r="M13" s="30" t="s">
        <v>38</v>
      </c>
      <c r="N13" s="31">
        <v>9</v>
      </c>
      <c r="O13" s="32">
        <f>R13/3.75</f>
        <v>44</v>
      </c>
      <c r="P13" s="32">
        <f t="shared" si="0"/>
        <v>396</v>
      </c>
      <c r="Q13" s="4"/>
      <c r="R13" s="63">
        <v>165</v>
      </c>
      <c r="S13" s="63">
        <f t="shared" si="1"/>
        <v>1485</v>
      </c>
      <c r="T13" s="4"/>
      <c r="U13" s="4"/>
      <c r="V13" s="25">
        <v>247.5</v>
      </c>
      <c r="W13" s="25">
        <f t="shared" si="2"/>
        <v>2227.5</v>
      </c>
    </row>
    <row r="14" spans="1:23" ht="132" customHeight="1" x14ac:dyDescent="0.2">
      <c r="A14" s="12">
        <v>8</v>
      </c>
      <c r="B14" s="13" t="s">
        <v>39</v>
      </c>
      <c r="C14" s="106"/>
      <c r="D14" s="106"/>
      <c r="E14" s="15" t="s">
        <v>40</v>
      </c>
      <c r="F14" s="14"/>
      <c r="G14" s="111">
        <v>2</v>
      </c>
      <c r="H14" s="111"/>
      <c r="I14" s="36" t="s">
        <v>104</v>
      </c>
      <c r="J14" s="107"/>
      <c r="K14" s="107"/>
      <c r="L14" s="37" t="s">
        <v>41</v>
      </c>
      <c r="M14" s="38"/>
      <c r="N14" s="31">
        <v>1</v>
      </c>
      <c r="O14" s="32">
        <f>R14/3.75</f>
        <v>560</v>
      </c>
      <c r="P14" s="32">
        <f>O14*N14</f>
        <v>560</v>
      </c>
      <c r="Q14" s="4"/>
      <c r="R14" s="63">
        <v>2100</v>
      </c>
      <c r="S14" s="63">
        <f t="shared" si="1"/>
        <v>2100</v>
      </c>
      <c r="T14" s="4"/>
      <c r="U14" s="4"/>
      <c r="V14" s="25">
        <v>3400</v>
      </c>
      <c r="W14" s="25">
        <f t="shared" si="2"/>
        <v>3400</v>
      </c>
    </row>
    <row r="15" spans="1:23" ht="85.5" customHeight="1" x14ac:dyDescent="0.2">
      <c r="A15" s="12">
        <v>9</v>
      </c>
      <c r="B15" s="13" t="s">
        <v>42</v>
      </c>
      <c r="C15" s="106"/>
      <c r="D15" s="106"/>
      <c r="E15" s="13" t="s">
        <v>43</v>
      </c>
      <c r="F15" s="14"/>
      <c r="G15" s="111">
        <v>1</v>
      </c>
      <c r="H15" s="111"/>
      <c r="I15" s="16">
        <v>42220</v>
      </c>
      <c r="J15" s="106"/>
      <c r="K15" s="106"/>
      <c r="L15" s="17" t="s">
        <v>44</v>
      </c>
      <c r="M15" s="18" t="s">
        <v>45</v>
      </c>
      <c r="N15" s="24">
        <v>13</v>
      </c>
      <c r="O15" s="26">
        <v>24.097999999999999</v>
      </c>
      <c r="P15" s="26">
        <f t="shared" si="0"/>
        <v>313.274</v>
      </c>
      <c r="Q15" s="4"/>
      <c r="R15" s="52">
        <v>90.366</v>
      </c>
      <c r="S15" s="52">
        <f t="shared" si="1"/>
        <v>1174.758</v>
      </c>
      <c r="T15" s="4"/>
      <c r="U15" s="4"/>
      <c r="V15" s="25">
        <v>159.232</v>
      </c>
      <c r="W15" s="25">
        <f t="shared" si="2"/>
        <v>2070.0160000000001</v>
      </c>
    </row>
    <row r="16" spans="1:23" ht="105.75" customHeight="1" x14ac:dyDescent="0.2">
      <c r="A16" s="108">
        <v>10</v>
      </c>
      <c r="B16" s="109" t="s">
        <v>46</v>
      </c>
      <c r="C16" s="106"/>
      <c r="D16" s="106"/>
      <c r="E16" s="109" t="s">
        <v>47</v>
      </c>
      <c r="F16" s="106"/>
      <c r="G16" s="111">
        <v>1</v>
      </c>
      <c r="H16" s="111"/>
      <c r="I16" s="36" t="s">
        <v>105</v>
      </c>
      <c r="J16" s="107"/>
      <c r="K16" s="107"/>
      <c r="L16" s="37" t="s">
        <v>101</v>
      </c>
      <c r="M16" s="38"/>
      <c r="N16" s="31">
        <v>34</v>
      </c>
      <c r="O16" s="32">
        <f>R16/3.75</f>
        <v>125.33333333333333</v>
      </c>
      <c r="P16" s="32">
        <f>O16*N16</f>
        <v>4261.333333333333</v>
      </c>
      <c r="Q16" s="4"/>
      <c r="R16" s="63">
        <v>470</v>
      </c>
      <c r="S16" s="63">
        <f t="shared" si="1"/>
        <v>15980</v>
      </c>
      <c r="T16" s="4"/>
      <c r="U16" s="4"/>
      <c r="V16" s="25">
        <v>809</v>
      </c>
      <c r="W16" s="25">
        <f t="shared" si="2"/>
        <v>27506</v>
      </c>
    </row>
    <row r="17" spans="1:23" ht="105.75" customHeight="1" x14ac:dyDescent="0.2">
      <c r="A17" s="108"/>
      <c r="B17" s="109"/>
      <c r="C17" s="106"/>
      <c r="D17" s="106"/>
      <c r="E17" s="109"/>
      <c r="F17" s="106"/>
      <c r="G17" s="111"/>
      <c r="H17" s="111"/>
      <c r="I17" s="36" t="s">
        <v>128</v>
      </c>
      <c r="J17" s="123"/>
      <c r="K17" s="124"/>
      <c r="L17" s="37" t="s">
        <v>127</v>
      </c>
      <c r="M17" s="38" t="s">
        <v>129</v>
      </c>
      <c r="N17" s="31">
        <v>2</v>
      </c>
      <c r="O17" s="32">
        <f>R17/3.75</f>
        <v>373.33333333333331</v>
      </c>
      <c r="P17" s="32">
        <f>O17*N17</f>
        <v>746.66666666666663</v>
      </c>
      <c r="Q17" s="4"/>
      <c r="R17" s="63">
        <v>1400</v>
      </c>
      <c r="S17" s="63">
        <f t="shared" si="1"/>
        <v>2800</v>
      </c>
      <c r="T17" s="4"/>
      <c r="U17" s="4"/>
      <c r="V17" s="25">
        <v>1820</v>
      </c>
      <c r="W17" s="25">
        <f t="shared" si="2"/>
        <v>3640</v>
      </c>
    </row>
    <row r="18" spans="1:23" ht="74.25" customHeight="1" x14ac:dyDescent="0.2">
      <c r="A18" s="108"/>
      <c r="B18" s="109"/>
      <c r="C18" s="106"/>
      <c r="D18" s="106"/>
      <c r="E18" s="109"/>
      <c r="F18" s="106"/>
      <c r="G18" s="111"/>
      <c r="H18" s="111"/>
      <c r="I18" s="36" t="s">
        <v>107</v>
      </c>
      <c r="J18" s="107"/>
      <c r="K18" s="107"/>
      <c r="L18" s="37" t="s">
        <v>48</v>
      </c>
      <c r="M18" s="38"/>
      <c r="N18" s="31">
        <v>34</v>
      </c>
      <c r="O18" s="32">
        <f>R18/3.75</f>
        <v>523.20000000000005</v>
      </c>
      <c r="P18" s="32">
        <f>O18*N18</f>
        <v>17788.800000000003</v>
      </c>
      <c r="Q18" s="4"/>
      <c r="R18" s="63">
        <v>1962</v>
      </c>
      <c r="S18" s="63">
        <f t="shared" si="1"/>
        <v>66708</v>
      </c>
      <c r="T18" s="4"/>
      <c r="U18" s="4"/>
      <c r="V18" s="25">
        <v>2551</v>
      </c>
      <c r="W18" s="25">
        <f t="shared" si="2"/>
        <v>86734</v>
      </c>
    </row>
    <row r="19" spans="1:23" ht="96" customHeight="1" x14ac:dyDescent="0.2">
      <c r="A19" s="108">
        <v>11</v>
      </c>
      <c r="B19" s="109" t="s">
        <v>49</v>
      </c>
      <c r="C19" s="106"/>
      <c r="D19" s="106"/>
      <c r="E19" s="109" t="s">
        <v>50</v>
      </c>
      <c r="F19" s="106"/>
      <c r="G19" s="111">
        <v>1</v>
      </c>
      <c r="H19" s="111"/>
      <c r="I19" s="36" t="s">
        <v>105</v>
      </c>
      <c r="J19" s="107"/>
      <c r="K19" s="107"/>
      <c r="L19" s="37" t="s">
        <v>101</v>
      </c>
      <c r="M19" s="38"/>
      <c r="N19" s="31">
        <v>8</v>
      </c>
      <c r="O19" s="32">
        <f>R19/3.75</f>
        <v>125.33333333333333</v>
      </c>
      <c r="P19" s="32">
        <f t="shared" si="0"/>
        <v>1002.6666666666666</v>
      </c>
      <c r="Q19" s="4"/>
      <c r="R19" s="63">
        <v>470</v>
      </c>
      <c r="S19" s="63">
        <f t="shared" si="1"/>
        <v>3760</v>
      </c>
      <c r="T19" s="4"/>
      <c r="U19" s="4"/>
      <c r="V19" s="25">
        <v>809</v>
      </c>
      <c r="W19" s="25">
        <f t="shared" si="2"/>
        <v>6472</v>
      </c>
    </row>
    <row r="20" spans="1:23" ht="93.75" customHeight="1" x14ac:dyDescent="0.2">
      <c r="A20" s="108"/>
      <c r="B20" s="109"/>
      <c r="C20" s="106"/>
      <c r="D20" s="106"/>
      <c r="E20" s="109"/>
      <c r="F20" s="106"/>
      <c r="G20" s="111"/>
      <c r="H20" s="111"/>
      <c r="I20" s="36" t="s">
        <v>106</v>
      </c>
      <c r="J20" s="107"/>
      <c r="K20" s="107"/>
      <c r="L20" s="37" t="s">
        <v>48</v>
      </c>
      <c r="M20" s="38"/>
      <c r="N20" s="31">
        <v>4</v>
      </c>
      <c r="O20" s="32">
        <f>R20/3.75</f>
        <v>549.86666666666667</v>
      </c>
      <c r="P20" s="32">
        <f t="shared" si="0"/>
        <v>2199.4666666666667</v>
      </c>
      <c r="Q20" s="4"/>
      <c r="R20" s="63">
        <v>2062</v>
      </c>
      <c r="S20" s="63">
        <f t="shared" si="1"/>
        <v>8248</v>
      </c>
      <c r="T20" s="4"/>
      <c r="U20" s="4"/>
      <c r="V20" s="25">
        <v>2681</v>
      </c>
      <c r="W20" s="25">
        <f t="shared" si="2"/>
        <v>10724</v>
      </c>
    </row>
    <row r="21" spans="1:23" ht="59.25" customHeight="1" x14ac:dyDescent="0.2">
      <c r="A21" s="20">
        <v>12</v>
      </c>
      <c r="B21" s="21" t="s">
        <v>51</v>
      </c>
      <c r="C21" s="22"/>
      <c r="D21" s="22"/>
      <c r="E21" s="21" t="s">
        <v>52</v>
      </c>
      <c r="F21" s="22"/>
      <c r="G21" s="110">
        <v>1</v>
      </c>
      <c r="H21" s="110"/>
      <c r="I21" s="16">
        <v>42520</v>
      </c>
      <c r="J21" s="106"/>
      <c r="K21" s="106"/>
      <c r="L21" s="17" t="s">
        <v>53</v>
      </c>
      <c r="M21" s="18" t="s">
        <v>54</v>
      </c>
      <c r="N21" s="24">
        <v>19</v>
      </c>
      <c r="O21" s="26">
        <v>56.16</v>
      </c>
      <c r="P21" s="26">
        <f t="shared" si="0"/>
        <v>1067.04</v>
      </c>
      <c r="Q21" s="4"/>
      <c r="R21" s="52">
        <v>210.6</v>
      </c>
      <c r="S21" s="52">
        <f t="shared" si="1"/>
        <v>4001.4</v>
      </c>
      <c r="T21" s="4"/>
      <c r="U21" s="4"/>
      <c r="V21" s="25">
        <v>504.68900000000002</v>
      </c>
      <c r="W21" s="25">
        <f t="shared" si="2"/>
        <v>9589.0910000000003</v>
      </c>
    </row>
    <row r="22" spans="1:23" ht="85.5" customHeight="1" x14ac:dyDescent="0.2">
      <c r="A22" s="108">
        <v>13</v>
      </c>
      <c r="B22" s="109" t="s">
        <v>55</v>
      </c>
      <c r="C22" s="106"/>
      <c r="D22" s="106"/>
      <c r="E22" s="110" t="s">
        <v>56</v>
      </c>
      <c r="F22" s="106"/>
      <c r="G22" s="111">
        <v>1</v>
      </c>
      <c r="H22" s="111"/>
      <c r="I22" s="16">
        <v>41647</v>
      </c>
      <c r="J22" s="106"/>
      <c r="K22" s="106"/>
      <c r="L22" s="17" t="s">
        <v>57</v>
      </c>
      <c r="M22" s="18" t="s">
        <v>58</v>
      </c>
      <c r="N22" s="24">
        <v>33</v>
      </c>
      <c r="O22" s="26">
        <v>13.118</v>
      </c>
      <c r="P22" s="26">
        <f t="shared" si="0"/>
        <v>432.89400000000001</v>
      </c>
      <c r="Q22" s="4"/>
      <c r="R22" s="52">
        <v>49.191000000000003</v>
      </c>
      <c r="S22" s="52">
        <f t="shared" si="1"/>
        <v>1623.3030000000001</v>
      </c>
      <c r="T22" s="4"/>
      <c r="U22" s="4"/>
      <c r="V22" s="25">
        <v>117.88200000000001</v>
      </c>
      <c r="W22" s="25">
        <f t="shared" si="2"/>
        <v>3890.1060000000002</v>
      </c>
    </row>
    <row r="23" spans="1:23" ht="85.5" customHeight="1" x14ac:dyDescent="0.2">
      <c r="A23" s="108"/>
      <c r="B23" s="109"/>
      <c r="C23" s="106"/>
      <c r="D23" s="106"/>
      <c r="E23" s="110"/>
      <c r="F23" s="106"/>
      <c r="G23" s="111"/>
      <c r="H23" s="111"/>
      <c r="I23" s="16">
        <v>41645</v>
      </c>
      <c r="J23" s="113"/>
      <c r="K23" s="113"/>
      <c r="L23" s="17" t="s">
        <v>59</v>
      </c>
      <c r="M23" s="18"/>
      <c r="N23" s="24">
        <v>33</v>
      </c>
      <c r="O23" s="26">
        <v>13.118</v>
      </c>
      <c r="P23" s="26">
        <f t="shared" si="0"/>
        <v>432.89400000000001</v>
      </c>
      <c r="Q23" s="4"/>
      <c r="R23" s="52">
        <v>49.191000000000003</v>
      </c>
      <c r="S23" s="52">
        <f t="shared" si="1"/>
        <v>1623.3030000000001</v>
      </c>
      <c r="T23" s="4"/>
      <c r="U23" s="4"/>
      <c r="V23" s="25">
        <v>117.88200000000001</v>
      </c>
      <c r="W23" s="25">
        <f t="shared" si="2"/>
        <v>3890.1060000000002</v>
      </c>
    </row>
    <row r="24" spans="1:23" ht="49.5" customHeight="1" x14ac:dyDescent="0.2">
      <c r="A24" s="108"/>
      <c r="B24" s="109"/>
      <c r="C24" s="106"/>
      <c r="D24" s="106"/>
      <c r="E24" s="110"/>
      <c r="F24" s="106"/>
      <c r="G24" s="111"/>
      <c r="H24" s="111"/>
      <c r="I24" s="1" t="s">
        <v>60</v>
      </c>
      <c r="J24" s="106"/>
      <c r="K24" s="106"/>
      <c r="L24" s="2" t="s">
        <v>61</v>
      </c>
      <c r="M24" s="18" t="s">
        <v>62</v>
      </c>
      <c r="N24" s="24">
        <v>66</v>
      </c>
      <c r="O24" s="26">
        <v>2.6549999999999998</v>
      </c>
      <c r="P24" s="26">
        <f t="shared" si="0"/>
        <v>175.23</v>
      </c>
      <c r="Q24" s="4"/>
      <c r="R24" s="52">
        <v>9.9559999999999995</v>
      </c>
      <c r="S24" s="52">
        <f t="shared" si="1"/>
        <v>657.096</v>
      </c>
      <c r="T24" s="4"/>
      <c r="U24" s="4"/>
      <c r="V24" s="25">
        <v>23.86</v>
      </c>
      <c r="W24" s="25">
        <f t="shared" si="2"/>
        <v>1574.76</v>
      </c>
    </row>
    <row r="25" spans="1:23" ht="57" x14ac:dyDescent="0.2">
      <c r="A25" s="33">
        <v>14</v>
      </c>
      <c r="B25" s="34" t="s">
        <v>63</v>
      </c>
      <c r="C25" s="107"/>
      <c r="D25" s="107"/>
      <c r="E25" s="34" t="s">
        <v>64</v>
      </c>
      <c r="F25" s="28"/>
      <c r="G25" s="112">
        <v>1</v>
      </c>
      <c r="H25" s="112"/>
      <c r="I25" s="36" t="s">
        <v>108</v>
      </c>
      <c r="J25" s="107"/>
      <c r="K25" s="107"/>
      <c r="L25" s="29" t="s">
        <v>65</v>
      </c>
      <c r="M25" s="38"/>
      <c r="N25" s="31">
        <v>59</v>
      </c>
      <c r="O25" s="32">
        <f>R25/3.75</f>
        <v>29.333333333333332</v>
      </c>
      <c r="P25" s="32">
        <f t="shared" si="0"/>
        <v>1730.6666666666665</v>
      </c>
      <c r="Q25" s="4"/>
      <c r="R25" s="63">
        <v>110</v>
      </c>
      <c r="S25" s="63">
        <f t="shared" si="1"/>
        <v>6490</v>
      </c>
      <c r="T25" s="4"/>
      <c r="U25" s="4"/>
      <c r="V25" s="25">
        <v>120</v>
      </c>
      <c r="W25" s="25">
        <f t="shared" si="2"/>
        <v>7080</v>
      </c>
    </row>
    <row r="26" spans="1:23" ht="57" x14ac:dyDescent="0.2">
      <c r="A26" s="33">
        <v>15</v>
      </c>
      <c r="B26" s="34" t="s">
        <v>66</v>
      </c>
      <c r="C26" s="107"/>
      <c r="D26" s="107"/>
      <c r="E26" s="34" t="s">
        <v>67</v>
      </c>
      <c r="F26" s="28"/>
      <c r="G26" s="112">
        <v>1</v>
      </c>
      <c r="H26" s="112"/>
      <c r="I26" s="36" t="s">
        <v>109</v>
      </c>
      <c r="J26" s="107"/>
      <c r="K26" s="107"/>
      <c r="L26" s="37" t="s">
        <v>68</v>
      </c>
      <c r="M26" s="38"/>
      <c r="N26" s="31">
        <v>32</v>
      </c>
      <c r="O26" s="32">
        <f>R26/3.75</f>
        <v>38.666666666666664</v>
      </c>
      <c r="P26" s="32">
        <f t="shared" si="0"/>
        <v>1237.3333333333333</v>
      </c>
      <c r="Q26" s="4"/>
      <c r="R26" s="63">
        <v>145</v>
      </c>
      <c r="S26" s="63">
        <f t="shared" si="1"/>
        <v>4640</v>
      </c>
      <c r="T26" s="4"/>
      <c r="U26" s="4"/>
      <c r="V26" s="25">
        <v>165</v>
      </c>
      <c r="W26" s="25">
        <f t="shared" si="2"/>
        <v>5280</v>
      </c>
    </row>
    <row r="27" spans="1:23" ht="63" customHeight="1" x14ac:dyDescent="0.2">
      <c r="A27" s="33">
        <v>16</v>
      </c>
      <c r="B27" s="34" t="s">
        <v>69</v>
      </c>
      <c r="C27" s="107"/>
      <c r="D27" s="107"/>
      <c r="E27" s="34" t="s">
        <v>70</v>
      </c>
      <c r="F27" s="28"/>
      <c r="G27" s="112">
        <v>1</v>
      </c>
      <c r="H27" s="112"/>
      <c r="I27" s="36" t="s">
        <v>109</v>
      </c>
      <c r="J27" s="107"/>
      <c r="K27" s="107"/>
      <c r="L27" s="37" t="s">
        <v>71</v>
      </c>
      <c r="M27" s="38"/>
      <c r="N27" s="31">
        <v>17</v>
      </c>
      <c r="O27" s="32">
        <f>R27/3.75</f>
        <v>41.333333333333336</v>
      </c>
      <c r="P27" s="32">
        <f t="shared" si="0"/>
        <v>702.66666666666674</v>
      </c>
      <c r="Q27" s="4"/>
      <c r="R27" s="63">
        <v>155</v>
      </c>
      <c r="S27" s="63">
        <f t="shared" si="1"/>
        <v>2635</v>
      </c>
      <c r="T27" s="4"/>
      <c r="U27" s="4"/>
      <c r="V27" s="25">
        <v>175</v>
      </c>
      <c r="W27" s="25">
        <f t="shared" si="2"/>
        <v>2975</v>
      </c>
    </row>
    <row r="28" spans="1:23" ht="74.25" customHeight="1" x14ac:dyDescent="0.2">
      <c r="A28" s="33">
        <v>17</v>
      </c>
      <c r="B28" s="35"/>
      <c r="C28" s="107"/>
      <c r="D28" s="107"/>
      <c r="E28" s="34" t="s">
        <v>70</v>
      </c>
      <c r="F28" s="28"/>
      <c r="G28" s="112">
        <v>1</v>
      </c>
      <c r="H28" s="112"/>
      <c r="I28" s="36" t="s">
        <v>109</v>
      </c>
      <c r="J28" s="107"/>
      <c r="K28" s="107"/>
      <c r="L28" s="37" t="s">
        <v>71</v>
      </c>
      <c r="M28" s="38"/>
      <c r="N28" s="31">
        <v>4</v>
      </c>
      <c r="O28" s="32">
        <f>R28/3.75</f>
        <v>41.333333333333336</v>
      </c>
      <c r="P28" s="32">
        <f t="shared" si="0"/>
        <v>165.33333333333334</v>
      </c>
      <c r="Q28" s="4"/>
      <c r="R28" s="63">
        <v>155</v>
      </c>
      <c r="S28" s="63">
        <f t="shared" si="1"/>
        <v>620</v>
      </c>
      <c r="T28" s="4"/>
      <c r="U28" s="4"/>
      <c r="V28" s="25">
        <v>175</v>
      </c>
      <c r="W28" s="25">
        <f t="shared" si="2"/>
        <v>700</v>
      </c>
    </row>
    <row r="29" spans="1:23" ht="99.75" customHeight="1" x14ac:dyDescent="0.2">
      <c r="A29" s="108">
        <v>18</v>
      </c>
      <c r="B29" s="110"/>
      <c r="C29" s="106"/>
      <c r="D29" s="106"/>
      <c r="E29" s="109" t="s">
        <v>72</v>
      </c>
      <c r="F29" s="106"/>
      <c r="G29" s="111">
        <v>1</v>
      </c>
      <c r="H29" s="111"/>
      <c r="I29" s="16">
        <v>41647</v>
      </c>
      <c r="J29" s="106"/>
      <c r="K29" s="106"/>
      <c r="L29" s="17" t="s">
        <v>57</v>
      </c>
      <c r="M29" s="18" t="s">
        <v>58</v>
      </c>
      <c r="N29" s="24">
        <v>148</v>
      </c>
      <c r="O29" s="26">
        <v>13.118</v>
      </c>
      <c r="P29" s="26">
        <f t="shared" si="0"/>
        <v>1941.4639999999999</v>
      </c>
      <c r="Q29" s="4"/>
      <c r="R29" s="52">
        <v>49.191000000000003</v>
      </c>
      <c r="S29" s="52">
        <f t="shared" si="1"/>
        <v>7280.268</v>
      </c>
      <c r="T29" s="4"/>
      <c r="U29" s="4"/>
      <c r="V29" s="25">
        <v>117.88200000000001</v>
      </c>
      <c r="W29" s="25">
        <f t="shared" si="2"/>
        <v>17446.536</v>
      </c>
    </row>
    <row r="30" spans="1:23" ht="54" customHeight="1" x14ac:dyDescent="0.2">
      <c r="A30" s="108"/>
      <c r="B30" s="110"/>
      <c r="C30" s="106"/>
      <c r="D30" s="106"/>
      <c r="E30" s="109"/>
      <c r="F30" s="106"/>
      <c r="G30" s="111"/>
      <c r="H30" s="111"/>
      <c r="I30" s="1" t="s">
        <v>60</v>
      </c>
      <c r="J30" s="106"/>
      <c r="K30" s="106"/>
      <c r="L30" s="2" t="s">
        <v>61</v>
      </c>
      <c r="M30" s="18" t="s">
        <v>62</v>
      </c>
      <c r="N30" s="24">
        <v>148</v>
      </c>
      <c r="O30" s="26">
        <v>2.6549999999999998</v>
      </c>
      <c r="P30" s="26">
        <f t="shared" si="0"/>
        <v>392.94</v>
      </c>
      <c r="Q30" s="4"/>
      <c r="R30" s="52">
        <v>9.9559999999999995</v>
      </c>
      <c r="S30" s="52">
        <f t="shared" si="1"/>
        <v>1473.4879999999998</v>
      </c>
      <c r="T30" s="4"/>
      <c r="U30" s="4"/>
      <c r="V30" s="25">
        <v>23.86</v>
      </c>
      <c r="W30" s="25">
        <f t="shared" si="2"/>
        <v>3531.2799999999997</v>
      </c>
    </row>
    <row r="31" spans="1:23" ht="103.5" customHeight="1" x14ac:dyDescent="0.2">
      <c r="A31" s="108">
        <v>19</v>
      </c>
      <c r="B31" s="109" t="s">
        <v>73</v>
      </c>
      <c r="C31" s="106"/>
      <c r="D31" s="106"/>
      <c r="E31" s="109" t="s">
        <v>74</v>
      </c>
      <c r="F31" s="106"/>
      <c r="G31" s="111">
        <v>1</v>
      </c>
      <c r="H31" s="111"/>
      <c r="I31" s="77">
        <v>42860</v>
      </c>
      <c r="J31" s="114"/>
      <c r="K31" s="114"/>
      <c r="L31" s="78" t="s">
        <v>75</v>
      </c>
      <c r="M31" s="79" t="s">
        <v>76</v>
      </c>
      <c r="N31" s="75">
        <v>44</v>
      </c>
      <c r="O31" s="44">
        <v>159.18799999999999</v>
      </c>
      <c r="P31" s="44">
        <f t="shared" si="0"/>
        <v>7004.271999999999</v>
      </c>
      <c r="Q31" s="4"/>
      <c r="R31" s="52">
        <v>596.95299999999997</v>
      </c>
      <c r="S31" s="52">
        <f t="shared" si="1"/>
        <v>26265.932000000001</v>
      </c>
      <c r="T31" s="4"/>
      <c r="U31" s="4"/>
      <c r="V31" s="25">
        <v>1092.94</v>
      </c>
      <c r="W31" s="25">
        <f t="shared" si="2"/>
        <v>48089.36</v>
      </c>
    </row>
    <row r="32" spans="1:23" ht="103.5" customHeight="1" x14ac:dyDescent="0.2">
      <c r="A32" s="108"/>
      <c r="B32" s="109"/>
      <c r="C32" s="106"/>
      <c r="D32" s="106"/>
      <c r="E32" s="109"/>
      <c r="F32" s="106"/>
      <c r="G32" s="111"/>
      <c r="H32" s="111"/>
      <c r="I32" s="16">
        <v>20296</v>
      </c>
      <c r="J32" s="113"/>
      <c r="K32" s="113"/>
      <c r="L32" s="17" t="s">
        <v>77</v>
      </c>
      <c r="M32" s="18" t="s">
        <v>78</v>
      </c>
      <c r="N32" s="24">
        <v>15</v>
      </c>
      <c r="O32" s="45">
        <v>64.688000000000002</v>
      </c>
      <c r="P32" s="45">
        <f t="shared" si="0"/>
        <v>970.32</v>
      </c>
      <c r="Q32" s="4"/>
      <c r="R32" s="52">
        <v>242.578</v>
      </c>
      <c r="S32" s="52">
        <f t="shared" si="1"/>
        <v>3638.67</v>
      </c>
      <c r="T32" s="4"/>
      <c r="U32" s="4"/>
      <c r="V32" s="25">
        <v>658</v>
      </c>
      <c r="W32" s="25">
        <f t="shared" si="2"/>
        <v>9870</v>
      </c>
    </row>
    <row r="33" spans="1:24" ht="72" customHeight="1" x14ac:dyDescent="0.2">
      <c r="A33" s="108"/>
      <c r="B33" s="109"/>
      <c r="C33" s="106"/>
      <c r="D33" s="106"/>
      <c r="E33" s="109"/>
      <c r="F33" s="106"/>
      <c r="G33" s="111"/>
      <c r="H33" s="111"/>
      <c r="I33" s="1" t="s">
        <v>79</v>
      </c>
      <c r="J33" s="106"/>
      <c r="K33" s="106"/>
      <c r="L33" s="17" t="s">
        <v>80</v>
      </c>
      <c r="M33" s="18" t="s">
        <v>81</v>
      </c>
      <c r="N33" s="24">
        <v>32</v>
      </c>
      <c r="O33" s="45">
        <v>25.56</v>
      </c>
      <c r="P33" s="45">
        <f t="shared" si="0"/>
        <v>817.92</v>
      </c>
      <c r="Q33" s="4"/>
      <c r="R33" s="52">
        <v>95.85</v>
      </c>
      <c r="S33" s="52">
        <f t="shared" si="1"/>
        <v>3067.2</v>
      </c>
      <c r="T33" s="4"/>
      <c r="U33" s="4"/>
      <c r="V33" s="25">
        <v>172.273</v>
      </c>
      <c r="W33" s="25">
        <f t="shared" si="2"/>
        <v>5512.7359999999999</v>
      </c>
    </row>
    <row r="34" spans="1:24" ht="94.5" customHeight="1" x14ac:dyDescent="0.2">
      <c r="A34" s="108"/>
      <c r="B34" s="109"/>
      <c r="C34" s="106"/>
      <c r="D34" s="106"/>
      <c r="E34" s="109"/>
      <c r="F34" s="106"/>
      <c r="G34" s="111"/>
      <c r="H34" s="111"/>
      <c r="I34" s="39" t="s">
        <v>102</v>
      </c>
      <c r="J34" s="115"/>
      <c r="K34" s="115"/>
      <c r="L34" s="40" t="s">
        <v>82</v>
      </c>
      <c r="M34" s="41"/>
      <c r="N34" s="42">
        <v>16</v>
      </c>
      <c r="O34" s="76">
        <v>155.554</v>
      </c>
      <c r="P34" s="60">
        <f t="shared" si="0"/>
        <v>2488.864</v>
      </c>
      <c r="Q34" s="4"/>
      <c r="R34" s="52">
        <v>583.32799999999997</v>
      </c>
      <c r="S34" s="52">
        <f t="shared" si="1"/>
        <v>9333.2479999999996</v>
      </c>
      <c r="T34" s="4"/>
      <c r="U34" s="4"/>
      <c r="V34" s="25">
        <v>1491</v>
      </c>
      <c r="W34" s="25">
        <f t="shared" si="2"/>
        <v>23856</v>
      </c>
    </row>
    <row r="35" spans="1:24" ht="84" customHeight="1" x14ac:dyDescent="0.2">
      <c r="A35" s="116">
        <v>20</v>
      </c>
      <c r="B35" s="110"/>
      <c r="C35" s="106"/>
      <c r="D35" s="106"/>
      <c r="E35" s="109" t="s">
        <v>83</v>
      </c>
      <c r="F35" s="106"/>
      <c r="G35" s="111">
        <v>1</v>
      </c>
      <c r="H35" s="111"/>
      <c r="I35" s="16">
        <v>42885</v>
      </c>
      <c r="J35" s="106"/>
      <c r="K35" s="106"/>
      <c r="L35" s="17" t="s">
        <v>84</v>
      </c>
      <c r="M35" s="18" t="s">
        <v>85</v>
      </c>
      <c r="N35" s="24">
        <v>657</v>
      </c>
      <c r="O35" s="45">
        <v>7.2</v>
      </c>
      <c r="P35" s="45">
        <f t="shared" si="0"/>
        <v>4730.4000000000005</v>
      </c>
      <c r="Q35" s="4"/>
      <c r="R35" s="52">
        <v>27</v>
      </c>
      <c r="S35" s="52">
        <f t="shared" si="1"/>
        <v>17739</v>
      </c>
      <c r="T35" s="4"/>
      <c r="U35" s="4"/>
      <c r="V35" s="25">
        <v>48.527999999999999</v>
      </c>
      <c r="W35" s="25">
        <f t="shared" si="2"/>
        <v>31882.896000000001</v>
      </c>
    </row>
    <row r="36" spans="1:24" ht="84" customHeight="1" x14ac:dyDescent="0.2">
      <c r="A36" s="116"/>
      <c r="B36" s="110"/>
      <c r="C36" s="106"/>
      <c r="D36" s="106"/>
      <c r="E36" s="109"/>
      <c r="F36" s="106"/>
      <c r="G36" s="111"/>
      <c r="H36" s="111"/>
      <c r="I36" s="1" t="s">
        <v>79</v>
      </c>
      <c r="J36" s="106"/>
      <c r="K36" s="106"/>
      <c r="L36" s="2" t="s">
        <v>86</v>
      </c>
      <c r="M36" s="18" t="s">
        <v>81</v>
      </c>
      <c r="N36" s="24">
        <v>108</v>
      </c>
      <c r="O36" s="45">
        <v>25.56</v>
      </c>
      <c r="P36" s="45">
        <f t="shared" si="0"/>
        <v>2760.48</v>
      </c>
      <c r="Q36" s="4"/>
      <c r="R36" s="52">
        <v>95.85</v>
      </c>
      <c r="S36" s="52">
        <f t="shared" si="1"/>
        <v>10351.799999999999</v>
      </c>
      <c r="T36" s="4"/>
      <c r="U36" s="4"/>
      <c r="V36" s="25">
        <v>172.273</v>
      </c>
      <c r="W36" s="25">
        <f t="shared" si="2"/>
        <v>18605.484</v>
      </c>
    </row>
    <row r="37" spans="1:24" ht="84" customHeight="1" x14ac:dyDescent="0.2">
      <c r="A37" s="116"/>
      <c r="B37" s="110"/>
      <c r="C37" s="106"/>
      <c r="D37" s="106"/>
      <c r="E37" s="109"/>
      <c r="F37" s="106"/>
      <c r="G37" s="111"/>
      <c r="H37" s="111"/>
      <c r="I37" s="39" t="s">
        <v>102</v>
      </c>
      <c r="J37" s="115"/>
      <c r="K37" s="115"/>
      <c r="L37" s="40" t="s">
        <v>82</v>
      </c>
      <c r="M37" s="41"/>
      <c r="N37" s="42">
        <v>54</v>
      </c>
      <c r="O37" s="76">
        <v>155.554</v>
      </c>
      <c r="P37" s="60">
        <f t="shared" si="0"/>
        <v>8399.9159999999993</v>
      </c>
      <c r="Q37" s="4"/>
      <c r="R37" s="52">
        <v>583.32799999999997</v>
      </c>
      <c r="S37" s="52">
        <f t="shared" si="1"/>
        <v>31499.712</v>
      </c>
      <c r="T37" s="4"/>
      <c r="U37" s="4"/>
      <c r="V37" s="25">
        <v>1491</v>
      </c>
      <c r="W37" s="25">
        <f t="shared" si="2"/>
        <v>80514</v>
      </c>
    </row>
    <row r="38" spans="1:24" ht="57" x14ac:dyDescent="0.2">
      <c r="A38" s="116">
        <v>21</v>
      </c>
      <c r="B38" s="110"/>
      <c r="C38" s="106"/>
      <c r="D38" s="106"/>
      <c r="E38" s="109" t="s">
        <v>87</v>
      </c>
      <c r="F38" s="106"/>
      <c r="G38" s="111">
        <v>1</v>
      </c>
      <c r="H38" s="111"/>
      <c r="I38" s="80">
        <v>31079</v>
      </c>
      <c r="J38" s="104"/>
      <c r="K38" s="104"/>
      <c r="L38" s="82" t="s">
        <v>88</v>
      </c>
      <c r="M38" s="83" t="s">
        <v>89</v>
      </c>
      <c r="N38" s="84">
        <v>16</v>
      </c>
      <c r="O38" s="43">
        <v>53.82</v>
      </c>
      <c r="P38" s="43">
        <f t="shared" si="0"/>
        <v>861.12</v>
      </c>
      <c r="Q38" s="4"/>
      <c r="R38" s="52">
        <v>201.82499999999999</v>
      </c>
      <c r="S38" s="52">
        <f t="shared" si="1"/>
        <v>3229.2</v>
      </c>
      <c r="T38" s="4"/>
      <c r="U38" s="4"/>
      <c r="V38" s="25">
        <v>483.66</v>
      </c>
      <c r="W38" s="25">
        <f t="shared" si="2"/>
        <v>7738.56</v>
      </c>
    </row>
    <row r="39" spans="1:24" ht="57" x14ac:dyDescent="0.2">
      <c r="A39" s="116"/>
      <c r="B39" s="110"/>
      <c r="C39" s="106"/>
      <c r="D39" s="106"/>
      <c r="E39" s="109"/>
      <c r="F39" s="106"/>
      <c r="G39" s="111"/>
      <c r="H39" s="111"/>
      <c r="I39" s="16">
        <v>31080</v>
      </c>
      <c r="J39" s="106"/>
      <c r="K39" s="106"/>
      <c r="L39" s="2" t="s">
        <v>90</v>
      </c>
      <c r="M39" s="18" t="s">
        <v>89</v>
      </c>
      <c r="N39" s="24">
        <v>4</v>
      </c>
      <c r="O39" s="26">
        <v>53.82</v>
      </c>
      <c r="P39" s="26">
        <f t="shared" ref="P39:P42" si="3">O39*N39</f>
        <v>215.28</v>
      </c>
      <c r="Q39" s="4"/>
      <c r="R39" s="52">
        <v>201.82499999999999</v>
      </c>
      <c r="S39" s="52">
        <f t="shared" si="1"/>
        <v>807.3</v>
      </c>
      <c r="T39" s="4"/>
      <c r="U39" s="4"/>
      <c r="V39" s="25">
        <v>483.66</v>
      </c>
      <c r="W39" s="25">
        <f t="shared" si="2"/>
        <v>1934.64</v>
      </c>
    </row>
    <row r="40" spans="1:24" ht="71.25" x14ac:dyDescent="0.2">
      <c r="A40" s="116"/>
      <c r="B40" s="110"/>
      <c r="C40" s="106"/>
      <c r="D40" s="106"/>
      <c r="E40" s="109"/>
      <c r="F40" s="106"/>
      <c r="G40" s="111"/>
      <c r="H40" s="111"/>
      <c r="I40" s="1" t="s">
        <v>91</v>
      </c>
      <c r="J40" s="106"/>
      <c r="K40" s="106"/>
      <c r="L40" s="2" t="s">
        <v>92</v>
      </c>
      <c r="M40" s="18" t="s">
        <v>93</v>
      </c>
      <c r="N40" s="24">
        <v>20</v>
      </c>
      <c r="O40" s="26">
        <v>17.100000000000001</v>
      </c>
      <c r="P40" s="26">
        <f t="shared" si="3"/>
        <v>342</v>
      </c>
      <c r="Q40" s="4"/>
      <c r="R40" s="52">
        <v>64.125</v>
      </c>
      <c r="S40" s="52">
        <f t="shared" si="1"/>
        <v>1282.5</v>
      </c>
      <c r="T40" s="4"/>
      <c r="U40" s="4"/>
      <c r="V40" s="25">
        <v>115.253</v>
      </c>
      <c r="W40" s="25">
        <f t="shared" si="2"/>
        <v>2305.06</v>
      </c>
    </row>
    <row r="41" spans="1:24" ht="81" customHeight="1" x14ac:dyDescent="0.2">
      <c r="A41" s="116">
        <v>22</v>
      </c>
      <c r="B41" s="110"/>
      <c r="C41" s="106"/>
      <c r="D41" s="106"/>
      <c r="E41" s="109" t="s">
        <v>94</v>
      </c>
      <c r="F41" s="106"/>
      <c r="G41" s="111"/>
      <c r="H41" s="111"/>
      <c r="I41" s="16">
        <v>44120</v>
      </c>
      <c r="J41" s="106"/>
      <c r="K41" s="106"/>
      <c r="L41" s="2" t="s">
        <v>95</v>
      </c>
      <c r="M41" s="18" t="s">
        <v>96</v>
      </c>
      <c r="N41" s="24">
        <v>20</v>
      </c>
      <c r="O41" s="45">
        <v>161.46</v>
      </c>
      <c r="P41" s="45">
        <f t="shared" si="3"/>
        <v>3229.2000000000003</v>
      </c>
      <c r="Q41" s="4"/>
      <c r="R41" s="52">
        <v>605.47500000000002</v>
      </c>
      <c r="S41" s="52">
        <f t="shared" si="1"/>
        <v>12109.5</v>
      </c>
      <c r="T41" s="4"/>
      <c r="U41" s="4"/>
      <c r="V41" s="25">
        <v>1458.47</v>
      </c>
      <c r="W41" s="25">
        <f t="shared" si="2"/>
        <v>29169.4</v>
      </c>
    </row>
    <row r="42" spans="1:24" ht="84" customHeight="1" x14ac:dyDescent="0.2">
      <c r="A42" s="116"/>
      <c r="B42" s="110"/>
      <c r="C42" s="106"/>
      <c r="D42" s="106"/>
      <c r="E42" s="109"/>
      <c r="F42" s="106"/>
      <c r="G42" s="111"/>
      <c r="H42" s="111"/>
      <c r="I42" s="1" t="s">
        <v>79</v>
      </c>
      <c r="J42" s="106"/>
      <c r="K42" s="106"/>
      <c r="L42" s="2" t="s">
        <v>86</v>
      </c>
      <c r="M42" s="18" t="s">
        <v>81</v>
      </c>
      <c r="N42" s="24">
        <v>20</v>
      </c>
      <c r="O42" s="45">
        <v>25.56</v>
      </c>
      <c r="P42" s="45">
        <f t="shared" si="3"/>
        <v>511.2</v>
      </c>
      <c r="Q42" s="4"/>
      <c r="R42" s="52">
        <v>95.85</v>
      </c>
      <c r="S42" s="52">
        <f t="shared" si="1"/>
        <v>1917</v>
      </c>
      <c r="T42" s="4"/>
      <c r="U42" s="4"/>
      <c r="V42" s="25">
        <v>172.273</v>
      </c>
      <c r="W42" s="25">
        <f t="shared" si="2"/>
        <v>3445.46</v>
      </c>
    </row>
    <row r="43" spans="1:24" ht="85.5" customHeight="1" x14ac:dyDescent="0.2">
      <c r="A43" s="116"/>
      <c r="B43" s="110"/>
      <c r="C43" s="106"/>
      <c r="D43" s="106"/>
      <c r="E43" s="109"/>
      <c r="F43" s="106"/>
      <c r="G43" s="111"/>
      <c r="H43" s="111"/>
      <c r="I43" s="39" t="s">
        <v>102</v>
      </c>
      <c r="J43" s="115"/>
      <c r="K43" s="115"/>
      <c r="L43" s="57" t="s">
        <v>82</v>
      </c>
      <c r="M43" s="58"/>
      <c r="N43" s="42">
        <v>10</v>
      </c>
      <c r="O43" s="76">
        <v>155.554</v>
      </c>
      <c r="P43" s="60">
        <f>O43*N43</f>
        <v>1555.54</v>
      </c>
      <c r="Q43" s="4"/>
      <c r="R43" s="54">
        <v>583.32799999999997</v>
      </c>
      <c r="S43" s="52">
        <f t="shared" si="1"/>
        <v>5833.28</v>
      </c>
      <c r="T43" s="4"/>
      <c r="U43" s="4"/>
      <c r="V43" s="25">
        <v>1491</v>
      </c>
      <c r="W43" s="25">
        <f t="shared" si="2"/>
        <v>14910</v>
      </c>
    </row>
    <row r="44" spans="1:24" ht="99.75" customHeight="1" x14ac:dyDescent="0.2">
      <c r="A44" s="116">
        <v>23</v>
      </c>
      <c r="B44" s="110"/>
      <c r="C44" s="106"/>
      <c r="D44" s="106"/>
      <c r="E44" s="109" t="s">
        <v>97</v>
      </c>
      <c r="F44" s="106"/>
      <c r="G44" s="111">
        <v>1</v>
      </c>
      <c r="H44" s="111"/>
      <c r="I44" s="39" t="s">
        <v>114</v>
      </c>
      <c r="J44" s="115"/>
      <c r="K44" s="115"/>
      <c r="L44" s="40" t="s">
        <v>98</v>
      </c>
      <c r="M44" s="41"/>
      <c r="N44" s="42">
        <v>1</v>
      </c>
      <c r="O44" s="46">
        <v>623.70000000000005</v>
      </c>
      <c r="P44" s="60">
        <f t="shared" ref="P44:P45" si="4">O44*N44</f>
        <v>623.70000000000005</v>
      </c>
      <c r="R44" s="52">
        <v>2338.875</v>
      </c>
      <c r="S44" s="52">
        <f t="shared" si="1"/>
        <v>2338.875</v>
      </c>
      <c r="T44" s="4"/>
      <c r="V44" s="25">
        <v>4981.875</v>
      </c>
      <c r="W44" s="25">
        <f t="shared" si="2"/>
        <v>4981.875</v>
      </c>
    </row>
    <row r="45" spans="1:24" ht="82.5" customHeight="1" x14ac:dyDescent="0.2">
      <c r="A45" s="116"/>
      <c r="B45" s="110"/>
      <c r="C45" s="106"/>
      <c r="D45" s="106"/>
      <c r="E45" s="109"/>
      <c r="F45" s="106"/>
      <c r="G45" s="111"/>
      <c r="H45" s="111"/>
      <c r="I45" s="39" t="s">
        <v>115</v>
      </c>
      <c r="J45" s="115"/>
      <c r="K45" s="115"/>
      <c r="L45" s="40" t="s">
        <v>99</v>
      </c>
      <c r="M45" s="41"/>
      <c r="N45" s="42">
        <v>2</v>
      </c>
      <c r="O45" s="46">
        <v>367.53750000000002</v>
      </c>
      <c r="P45" s="60">
        <f t="shared" si="4"/>
        <v>735.07500000000005</v>
      </c>
      <c r="Q45" s="4"/>
      <c r="R45" s="52">
        <v>1378.2660000000001</v>
      </c>
      <c r="S45" s="52">
        <f t="shared" si="1"/>
        <v>2756.5320000000002</v>
      </c>
      <c r="T45" s="4"/>
      <c r="U45" s="4"/>
      <c r="V45" s="25">
        <v>3522.75</v>
      </c>
      <c r="W45" s="25">
        <f t="shared" si="2"/>
        <v>7045.5</v>
      </c>
    </row>
    <row r="46" spans="1:24" ht="99.75" customHeight="1" thickBot="1" x14ac:dyDescent="0.25">
      <c r="A46" s="119"/>
      <c r="B46" s="120"/>
      <c r="C46" s="117"/>
      <c r="D46" s="117"/>
      <c r="E46" s="121"/>
      <c r="F46" s="117"/>
      <c r="G46" s="122"/>
      <c r="H46" s="122"/>
      <c r="I46" s="23" t="s">
        <v>91</v>
      </c>
      <c r="J46" s="117"/>
      <c r="K46" s="117"/>
      <c r="L46" s="2" t="s">
        <v>92</v>
      </c>
      <c r="M46" s="18" t="s">
        <v>93</v>
      </c>
      <c r="N46" s="24">
        <v>2</v>
      </c>
      <c r="O46" s="61">
        <v>17.100000000000001</v>
      </c>
      <c r="P46" s="61">
        <f>O46*N46</f>
        <v>34.200000000000003</v>
      </c>
      <c r="Q46" s="4"/>
      <c r="R46" s="54">
        <v>64.125</v>
      </c>
      <c r="S46" s="54">
        <f t="shared" si="1"/>
        <v>128.25</v>
      </c>
      <c r="T46" s="4"/>
      <c r="U46" s="4"/>
      <c r="V46" s="25">
        <v>115.253</v>
      </c>
      <c r="W46" s="25">
        <f t="shared" si="2"/>
        <v>230.506</v>
      </c>
    </row>
    <row r="47" spans="1:24" ht="89.25" customHeight="1" x14ac:dyDescent="0.2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O47" s="64" t="s">
        <v>123</v>
      </c>
      <c r="P47" s="47">
        <f>SUM(P2:P46)</f>
        <v>75515.80866666665</v>
      </c>
      <c r="Q47" s="4"/>
      <c r="R47" s="74" t="s">
        <v>124</v>
      </c>
      <c r="S47" s="70">
        <f>SUM(S2:S46)</f>
        <v>283183.38600000006</v>
      </c>
      <c r="T47" s="4"/>
      <c r="U47" s="4"/>
      <c r="W47" s="8">
        <f>SUM(W2:W46)</f>
        <v>516248.353</v>
      </c>
    </row>
    <row r="48" spans="1:24" ht="52.5" customHeight="1" x14ac:dyDescent="0.2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69"/>
      <c r="O48" s="62" t="s">
        <v>110</v>
      </c>
      <c r="P48" s="48">
        <v>3500</v>
      </c>
      <c r="Q48" s="4"/>
      <c r="R48" s="62" t="s">
        <v>110</v>
      </c>
      <c r="S48" s="71">
        <f>P48*3.75</f>
        <v>13125</v>
      </c>
      <c r="T48" s="4"/>
      <c r="U48" s="4"/>
      <c r="X48" s="6"/>
    </row>
    <row r="49" spans="1:24" ht="65.25" customHeight="1" x14ac:dyDescent="0.2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69"/>
      <c r="O49" s="65" t="s">
        <v>116</v>
      </c>
      <c r="P49" s="66">
        <v>2500</v>
      </c>
      <c r="Q49" s="4"/>
      <c r="R49" s="65" t="s">
        <v>116</v>
      </c>
      <c r="S49" s="72">
        <f>P49*3.75</f>
        <v>9375</v>
      </c>
      <c r="T49" s="4"/>
      <c r="U49" s="4"/>
      <c r="X49" s="6"/>
    </row>
    <row r="50" spans="1:24" ht="70.5" customHeight="1" x14ac:dyDescent="0.2">
      <c r="N50" s="69"/>
      <c r="O50" s="62" t="s">
        <v>111</v>
      </c>
      <c r="P50" s="48">
        <v>3000</v>
      </c>
      <c r="Q50" s="4"/>
      <c r="R50" s="62" t="s">
        <v>111</v>
      </c>
      <c r="S50" s="71">
        <f>P50*3.75</f>
        <v>11250</v>
      </c>
      <c r="T50" s="4"/>
      <c r="U50" s="4"/>
      <c r="W50" s="125"/>
      <c r="X50" s="6"/>
    </row>
    <row r="51" spans="1:24" ht="64.5" customHeight="1" thickBot="1" x14ac:dyDescent="0.25">
      <c r="I51" s="50"/>
      <c r="N51" s="69"/>
      <c r="O51" s="62" t="s">
        <v>112</v>
      </c>
      <c r="P51" s="48">
        <v>2267</v>
      </c>
      <c r="Q51" s="4"/>
      <c r="R51" s="62" t="s">
        <v>112</v>
      </c>
      <c r="S51" s="71">
        <f>P51*3.75</f>
        <v>8501.25</v>
      </c>
      <c r="T51" s="4"/>
      <c r="U51" s="4"/>
      <c r="X51" s="6"/>
    </row>
    <row r="52" spans="1:24" ht="58.5" customHeight="1" thickBot="1" x14ac:dyDescent="0.25">
      <c r="L52" s="126"/>
      <c r="N52" s="69"/>
      <c r="O52" s="67" t="s">
        <v>113</v>
      </c>
      <c r="P52" s="49">
        <f>SUM(P47:P51)</f>
        <v>86782.80866666665</v>
      </c>
      <c r="R52" s="67" t="s">
        <v>125</v>
      </c>
      <c r="S52" s="73">
        <f>SUM(S47:S51)</f>
        <v>325434.63600000006</v>
      </c>
      <c r="V52" s="99" t="s">
        <v>126</v>
      </c>
      <c r="W52" s="100">
        <f>(W47-S52)/S52</f>
        <v>0.58633499908104403</v>
      </c>
    </row>
    <row r="53" spans="1:24" ht="58.5" customHeight="1" thickBot="1" x14ac:dyDescent="0.25">
      <c r="V53" s="99" t="s">
        <v>126</v>
      </c>
      <c r="W53" s="101">
        <f>W47-S52</f>
        <v>190813.71699999995</v>
      </c>
    </row>
    <row r="54" spans="1:24" ht="51.75" customHeight="1" x14ac:dyDescent="0.2">
      <c r="L54" s="68"/>
    </row>
  </sheetData>
  <mergeCells count="146">
    <mergeCell ref="J46:K46"/>
    <mergeCell ref="A47:M49"/>
    <mergeCell ref="J42:K42"/>
    <mergeCell ref="J43:K43"/>
    <mergeCell ref="A44:A46"/>
    <mergeCell ref="B44:B46"/>
    <mergeCell ref="C44:D46"/>
    <mergeCell ref="E44:E46"/>
    <mergeCell ref="F44:F46"/>
    <mergeCell ref="G44:H46"/>
    <mergeCell ref="J44:K44"/>
    <mergeCell ref="J45:K45"/>
    <mergeCell ref="A41:A43"/>
    <mergeCell ref="B41:B43"/>
    <mergeCell ref="C41:D43"/>
    <mergeCell ref="E41:E43"/>
    <mergeCell ref="F41:F43"/>
    <mergeCell ref="G41:H43"/>
    <mergeCell ref="J41:K41"/>
    <mergeCell ref="A38:A40"/>
    <mergeCell ref="B38:B40"/>
    <mergeCell ref="C38:D40"/>
    <mergeCell ref="E38:E40"/>
    <mergeCell ref="F38:F40"/>
    <mergeCell ref="G38:H40"/>
    <mergeCell ref="J38:K38"/>
    <mergeCell ref="J39:K39"/>
    <mergeCell ref="J40:K40"/>
    <mergeCell ref="A35:A37"/>
    <mergeCell ref="B35:B37"/>
    <mergeCell ref="C35:D37"/>
    <mergeCell ref="E35:E37"/>
    <mergeCell ref="F35:F37"/>
    <mergeCell ref="G35:H37"/>
    <mergeCell ref="J35:K35"/>
    <mergeCell ref="J36:K36"/>
    <mergeCell ref="J37:K37"/>
    <mergeCell ref="J29:K29"/>
    <mergeCell ref="J30:K30"/>
    <mergeCell ref="A31:A34"/>
    <mergeCell ref="B31:B34"/>
    <mergeCell ref="C31:D34"/>
    <mergeCell ref="E31:E34"/>
    <mergeCell ref="F31:F34"/>
    <mergeCell ref="G31:H34"/>
    <mergeCell ref="J31:K31"/>
    <mergeCell ref="J32:K32"/>
    <mergeCell ref="A29:A30"/>
    <mergeCell ref="B29:B30"/>
    <mergeCell ref="C29:D30"/>
    <mergeCell ref="E29:E30"/>
    <mergeCell ref="F29:F30"/>
    <mergeCell ref="G29:H30"/>
    <mergeCell ref="J33:K33"/>
    <mergeCell ref="J34:K34"/>
    <mergeCell ref="C27:D27"/>
    <mergeCell ref="G27:H27"/>
    <mergeCell ref="J27:K27"/>
    <mergeCell ref="C28:D28"/>
    <mergeCell ref="G28:H28"/>
    <mergeCell ref="J28:K28"/>
    <mergeCell ref="J24:K24"/>
    <mergeCell ref="C25:D25"/>
    <mergeCell ref="G25:H25"/>
    <mergeCell ref="J25:K25"/>
    <mergeCell ref="C26:D26"/>
    <mergeCell ref="G26:H26"/>
    <mergeCell ref="J26:K26"/>
    <mergeCell ref="G21:H21"/>
    <mergeCell ref="J21:K21"/>
    <mergeCell ref="A22:A24"/>
    <mergeCell ref="B22:B24"/>
    <mergeCell ref="C22:D24"/>
    <mergeCell ref="E22:E24"/>
    <mergeCell ref="F22:F24"/>
    <mergeCell ref="G22:H24"/>
    <mergeCell ref="J22:K22"/>
    <mergeCell ref="J23:K23"/>
    <mergeCell ref="A16:A18"/>
    <mergeCell ref="B16:B18"/>
    <mergeCell ref="C16:D18"/>
    <mergeCell ref="E16:E18"/>
    <mergeCell ref="F16:F18"/>
    <mergeCell ref="G16:H18"/>
    <mergeCell ref="J16:K16"/>
    <mergeCell ref="J18:K18"/>
    <mergeCell ref="A19:A20"/>
    <mergeCell ref="B19:B20"/>
    <mergeCell ref="C19:D20"/>
    <mergeCell ref="E19:E20"/>
    <mergeCell ref="F19:F20"/>
    <mergeCell ref="G19:H20"/>
    <mergeCell ref="J19:K19"/>
    <mergeCell ref="J20:K20"/>
    <mergeCell ref="J17:K17"/>
    <mergeCell ref="C14:D14"/>
    <mergeCell ref="G14:H14"/>
    <mergeCell ref="J14:K14"/>
    <mergeCell ref="J9:K9"/>
    <mergeCell ref="C10:D10"/>
    <mergeCell ref="G10:H10"/>
    <mergeCell ref="J10:K10"/>
    <mergeCell ref="C15:D15"/>
    <mergeCell ref="G15:H15"/>
    <mergeCell ref="J15:K15"/>
    <mergeCell ref="A11:A13"/>
    <mergeCell ref="B11:B13"/>
    <mergeCell ref="C11:D13"/>
    <mergeCell ref="E11:E13"/>
    <mergeCell ref="F11:F13"/>
    <mergeCell ref="G11:H13"/>
    <mergeCell ref="C7:D7"/>
    <mergeCell ref="G7:H7"/>
    <mergeCell ref="J7:K7"/>
    <mergeCell ref="A8:A9"/>
    <mergeCell ref="B8:B9"/>
    <mergeCell ref="C8:D9"/>
    <mergeCell ref="E8:E9"/>
    <mergeCell ref="F8:F9"/>
    <mergeCell ref="G8:H9"/>
    <mergeCell ref="J8:K8"/>
    <mergeCell ref="J11:K11"/>
    <mergeCell ref="J12:K12"/>
    <mergeCell ref="J13:K13"/>
    <mergeCell ref="C1:D1"/>
    <mergeCell ref="G1:H1"/>
    <mergeCell ref="J1:K1"/>
    <mergeCell ref="C2:D2"/>
    <mergeCell ref="G2:H2"/>
    <mergeCell ref="J2:K2"/>
    <mergeCell ref="J3:K3"/>
    <mergeCell ref="J4:K4"/>
    <mergeCell ref="A5:A6"/>
    <mergeCell ref="B5:B6"/>
    <mergeCell ref="C5:D6"/>
    <mergeCell ref="E5:E6"/>
    <mergeCell ref="F5:F6"/>
    <mergeCell ref="G5:H6"/>
    <mergeCell ref="J5:K5"/>
    <mergeCell ref="J6:K6"/>
    <mergeCell ref="A3:A4"/>
    <mergeCell ref="B3:B4"/>
    <mergeCell ref="C3:D4"/>
    <mergeCell ref="E3:E4"/>
    <mergeCell ref="F3:F4"/>
    <mergeCell ref="G3:H4"/>
  </mergeCells>
  <printOptions horizontalCentered="1" verticalCentered="1"/>
  <pageMargins left="0" right="0" top="0" bottom="0" header="0" footer="0"/>
  <pageSetup paperSize="9" scale="34" fitToHeight="0" orientation="landscape" r:id="rId1"/>
  <rowBreaks count="2" manualBreakCount="2">
    <brk id="15" min="7" max="23" man="1"/>
    <brk id="28" min="7" max="23" man="1"/>
  </rowBreaks>
  <colBreaks count="2" manualBreakCount="2">
    <brk id="22" max="53" man="1"/>
    <brk id="24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RGBW-Rafeed SAR</vt:lpstr>
      <vt:lpstr>'RGBW-Rafeed SAR'!Print_Area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Kashlan</dc:creator>
  <cp:lastModifiedBy>Raghad Kashlan</cp:lastModifiedBy>
  <cp:lastPrinted>2023-06-06T14:27:58Z</cp:lastPrinted>
  <dcterms:created xsi:type="dcterms:W3CDTF">2023-05-20T11:56:13Z</dcterms:created>
  <dcterms:modified xsi:type="dcterms:W3CDTF">2023-07-19T12:50:32Z</dcterms:modified>
</cp:coreProperties>
</file>