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90" windowHeight="9630"/>
  </bookViews>
  <sheets>
    <sheet name="Sheet1" sheetId="1" r:id="rId1"/>
  </sheets>
  <definedNames>
    <definedName name="_xlnm.Print_Area" localSheetId="0">Sheet1!$A$1:$R$44</definedName>
  </definedNames>
  <calcPr calcId="144525"/>
</workbook>
</file>

<file path=xl/comments1.xml><?xml version="1.0" encoding="utf-8"?>
<comments xmlns="http://schemas.openxmlformats.org/spreadsheetml/2006/main">
  <authors>
    <author>massa.alsamman</author>
  </authors>
  <commentList>
    <comment ref="G48" authorId="0">
      <text>
        <r>
          <rPr>
            <b/>
            <sz val="9"/>
            <rFont val="Times New Roman"/>
            <charset val="0"/>
          </rPr>
          <t>massa.alsamman:</t>
        </r>
        <r>
          <rPr>
            <sz val="9"/>
            <rFont val="Times New Roman"/>
            <charset val="0"/>
          </rPr>
          <t xml:space="preserve">
DONE AFTER RE ADDED 
</t>
        </r>
      </text>
    </comment>
    <comment ref="G52" authorId="0">
      <text>
        <r>
          <rPr>
            <b/>
            <sz val="9"/>
            <rFont val="Times New Roman"/>
            <charset val="0"/>
          </rPr>
          <t>massa.alsamman:</t>
        </r>
        <r>
          <rPr>
            <sz val="9"/>
            <rFont val="Times New Roman"/>
            <charset val="0"/>
          </rPr>
          <t xml:space="preserve">
CASTUM</t>
        </r>
      </text>
    </comment>
  </commentList>
</comments>
</file>

<file path=xl/sharedStrings.xml><?xml version="1.0" encoding="utf-8"?>
<sst xmlns="http://schemas.openxmlformats.org/spreadsheetml/2006/main" count="215" uniqueCount="114">
  <si>
    <t xml:space="preserve">      MYGA TRADING LLC LIMITED</t>
  </si>
  <si>
    <t>ADD:UNIT D 16/F ONE CAPITAL PLACE 18 
LUARD RD WAN CHAI HK  
ATTN:Echo Chan   
TEL:008615018796671</t>
  </si>
  <si>
    <t>PACKING LIST</t>
  </si>
  <si>
    <t>Shipping mark:Rafeed</t>
  </si>
  <si>
    <t>Consignee:
Hisham Al Dasouqi Electrical Est.
Eng.Hisham Al Dasouqi 
Amman-Abdalli-King Hussein St.Build.Balbisi No 110 Office 407
Mobile: 0799736961</t>
  </si>
  <si>
    <r>
      <rPr>
        <sz val="10"/>
        <rFont val="Verdana"/>
        <charset val="134"/>
      </rPr>
      <t>Description</t>
    </r>
    <r>
      <rPr>
        <sz val="10"/>
        <rFont val="宋体"/>
        <charset val="134"/>
      </rPr>
      <t>：</t>
    </r>
    <r>
      <rPr>
        <sz val="10"/>
        <rFont val="Verdana"/>
        <charset val="134"/>
      </rPr>
      <t>LED LIGHTING</t>
    </r>
  </si>
  <si>
    <r>
      <rPr>
        <b/>
        <sz val="10"/>
        <rFont val="Verdana"/>
        <charset val="134"/>
      </rPr>
      <t xml:space="preserve">Country </t>
    </r>
    <r>
      <rPr>
        <b/>
        <sz val="10"/>
        <rFont val="宋体"/>
        <charset val="134"/>
      </rPr>
      <t>国家</t>
    </r>
  </si>
  <si>
    <r>
      <rPr>
        <b/>
        <sz val="10"/>
        <rFont val="Verdana"/>
        <charset val="134"/>
      </rPr>
      <t xml:space="preserve">ITEM NO </t>
    </r>
    <r>
      <rPr>
        <b/>
        <sz val="10"/>
        <rFont val="宋体"/>
        <charset val="134"/>
      </rPr>
      <t>型号</t>
    </r>
  </si>
  <si>
    <r>
      <rPr>
        <b/>
        <sz val="10"/>
        <rFont val="Verdana"/>
        <charset val="134"/>
      </rPr>
      <t xml:space="preserve">Item </t>
    </r>
    <r>
      <rPr>
        <b/>
        <sz val="10"/>
        <rFont val="宋体"/>
        <charset val="134"/>
      </rPr>
      <t>产品</t>
    </r>
  </si>
  <si>
    <t>品名</t>
  </si>
  <si>
    <r>
      <rPr>
        <b/>
        <sz val="10"/>
        <rFont val="Verdana"/>
        <charset val="134"/>
      </rPr>
      <t>WATTAGE</t>
    </r>
    <r>
      <rPr>
        <b/>
        <sz val="10"/>
        <rFont val="宋体"/>
        <charset val="134"/>
      </rPr>
      <t>功率</t>
    </r>
  </si>
  <si>
    <r>
      <rPr>
        <b/>
        <sz val="10"/>
        <rFont val="Verdana"/>
        <charset val="134"/>
      </rPr>
      <t>COLOR TEMP.</t>
    </r>
    <r>
      <rPr>
        <b/>
        <sz val="10"/>
        <rFont val="黑体"/>
        <charset val="134"/>
      </rPr>
      <t>色温</t>
    </r>
  </si>
  <si>
    <r>
      <rPr>
        <b/>
        <sz val="10"/>
        <rFont val="Verdana"/>
        <charset val="134"/>
      </rPr>
      <t xml:space="preserve">QUANTITY </t>
    </r>
    <r>
      <rPr>
        <b/>
        <sz val="10"/>
        <rFont val="黑体"/>
        <charset val="134"/>
      </rPr>
      <t>订单数量</t>
    </r>
  </si>
  <si>
    <r>
      <rPr>
        <b/>
        <sz val="10"/>
        <rFont val="Verdana"/>
        <charset val="134"/>
      </rPr>
      <t xml:space="preserve">QTY/CTN </t>
    </r>
    <r>
      <rPr>
        <b/>
        <sz val="10"/>
        <rFont val="黑体"/>
        <charset val="134"/>
      </rPr>
      <t>装箱数</t>
    </r>
  </si>
  <si>
    <r>
      <rPr>
        <b/>
        <sz val="10"/>
        <rFont val="Verdana"/>
        <charset val="134"/>
      </rPr>
      <t xml:space="preserve">CTN </t>
    </r>
    <r>
      <rPr>
        <b/>
        <sz val="10"/>
        <rFont val="黑体"/>
        <charset val="134"/>
      </rPr>
      <t>箱数</t>
    </r>
  </si>
  <si>
    <r>
      <rPr>
        <b/>
        <sz val="10"/>
        <rFont val="Verdana"/>
        <charset val="134"/>
      </rPr>
      <t xml:space="preserve">N.W </t>
    </r>
    <r>
      <rPr>
        <b/>
        <sz val="10"/>
        <rFont val="黑体"/>
        <charset val="134"/>
      </rPr>
      <t>净重</t>
    </r>
  </si>
  <si>
    <r>
      <rPr>
        <b/>
        <sz val="10"/>
        <rFont val="Verdana"/>
        <charset val="134"/>
      </rPr>
      <t xml:space="preserve">G.W </t>
    </r>
    <r>
      <rPr>
        <b/>
        <sz val="10"/>
        <rFont val="黑体"/>
        <charset val="134"/>
      </rPr>
      <t>毛重</t>
    </r>
  </si>
  <si>
    <r>
      <rPr>
        <b/>
        <sz val="10"/>
        <rFont val="Verdana"/>
        <charset val="134"/>
      </rPr>
      <t xml:space="preserve">Total N.W. </t>
    </r>
    <r>
      <rPr>
        <b/>
        <sz val="10"/>
        <rFont val="宋体"/>
        <charset val="134"/>
      </rPr>
      <t>总净重</t>
    </r>
  </si>
  <si>
    <r>
      <rPr>
        <b/>
        <sz val="10"/>
        <rFont val="Verdana"/>
        <charset val="134"/>
      </rPr>
      <t xml:space="preserve">Total G.W. </t>
    </r>
    <r>
      <rPr>
        <b/>
        <sz val="10"/>
        <rFont val="宋体"/>
        <charset val="134"/>
      </rPr>
      <t>总毛重</t>
    </r>
  </si>
  <si>
    <r>
      <rPr>
        <b/>
        <sz val="10"/>
        <rFont val="Verdana"/>
        <charset val="134"/>
      </rPr>
      <t xml:space="preserve">CTN SIZE </t>
    </r>
    <r>
      <rPr>
        <b/>
        <sz val="10"/>
        <rFont val="黑体"/>
        <charset val="134"/>
      </rPr>
      <t>外箱尺寸</t>
    </r>
    <r>
      <rPr>
        <b/>
        <sz val="10"/>
        <rFont val="Verdana"/>
        <charset val="134"/>
      </rPr>
      <t xml:space="preserve"> CM</t>
    </r>
  </si>
  <si>
    <r>
      <rPr>
        <b/>
        <sz val="10"/>
        <rFont val="Verdana"/>
        <charset val="134"/>
      </rPr>
      <t xml:space="preserve">Unit Volume </t>
    </r>
    <r>
      <rPr>
        <b/>
        <sz val="10"/>
        <rFont val="宋体"/>
        <charset val="134"/>
      </rPr>
      <t>单体积</t>
    </r>
  </si>
  <si>
    <r>
      <rPr>
        <b/>
        <sz val="10"/>
        <rFont val="Verdana"/>
        <charset val="134"/>
      </rPr>
      <t xml:space="preserve">Total Volume </t>
    </r>
    <r>
      <rPr>
        <b/>
        <sz val="10"/>
        <rFont val="宋体"/>
        <charset val="134"/>
      </rPr>
      <t>总体积</t>
    </r>
  </si>
  <si>
    <r>
      <rPr>
        <b/>
        <sz val="10"/>
        <rFont val="Verdana"/>
        <charset val="134"/>
      </rPr>
      <t>L</t>
    </r>
    <r>
      <rPr>
        <b/>
        <sz val="10"/>
        <rFont val="黑体"/>
        <charset val="134"/>
      </rPr>
      <t>长</t>
    </r>
  </si>
  <si>
    <r>
      <rPr>
        <b/>
        <sz val="10"/>
        <rFont val="Verdana"/>
        <charset val="134"/>
      </rPr>
      <t>W</t>
    </r>
    <r>
      <rPr>
        <b/>
        <sz val="10"/>
        <rFont val="黑体"/>
        <charset val="134"/>
      </rPr>
      <t>宽</t>
    </r>
  </si>
  <si>
    <r>
      <rPr>
        <b/>
        <sz val="10"/>
        <rFont val="Verdana"/>
        <charset val="134"/>
      </rPr>
      <t>H</t>
    </r>
    <r>
      <rPr>
        <b/>
        <sz val="10"/>
        <rFont val="黑体"/>
        <charset val="134"/>
      </rPr>
      <t>高</t>
    </r>
  </si>
  <si>
    <t>GJ
ATC warehouse</t>
  </si>
  <si>
    <t>RFE-0093</t>
  </si>
  <si>
    <t>CIRCLE PANAL Down light 12W 900lm 175-265V 50/60Hz Size:170*14.5mm Cutting:Ф155mm 6000K W</t>
  </si>
  <si>
    <t>面板灯</t>
  </si>
  <si>
    <t>RFE-0095</t>
  </si>
  <si>
    <t>CIRCLE PANAL Down light 3W 225lm 175-265V 50/60Hz Size:85*14.5mm Cutting:Ф60mm 6000K W</t>
  </si>
  <si>
    <t>RFE-0184</t>
  </si>
  <si>
    <t>Square PANAL Down light 18W 1350lm 175-265V 50/60hz Size:225x225x10mm Cutting:Ф204x204mm 6000K W</t>
  </si>
  <si>
    <t>LA30074(RFE-0199)</t>
  </si>
  <si>
    <t>Lana - Surface Panel Downlight  18watt 3000K - CRI 70 1215Lumen - 0.5PF - Beam angle 120° -  200 - 240V Round D208   x H28mm White / Aluminum (Housing)  - Warranty 2yearsNon CB</t>
  </si>
  <si>
    <t xml:space="preserve">GJ </t>
  </si>
  <si>
    <t>RFE-0311</t>
  </si>
  <si>
    <t>CIRCLE PANAL Down light 18W 1280lm 175-265V 50/60Hz Size:225*14.5mm Cutting:Ф210mm 4000K CW</t>
  </si>
  <si>
    <t>Tospo warehouse</t>
  </si>
  <si>
    <t>RFE-0264A</t>
  </si>
  <si>
    <r>
      <rPr>
        <sz val="10"/>
        <rFont val="Verdana"/>
        <charset val="134"/>
      </rPr>
      <t>Flood Light SMD 50W 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  4250lm  PF:0.9 IP65 Size:230*195*30mm W 6000K</t>
    </r>
  </si>
  <si>
    <t>投光灯</t>
  </si>
  <si>
    <t>have paid</t>
  </si>
  <si>
    <t>Tospo</t>
  </si>
  <si>
    <t>DE60115-B(RFE-0236A,)</t>
  </si>
  <si>
    <t>Deem - Panel Light 50watt 6000K - CRI 80 4000Lumen - 0.9PF - Beam angle ° -   220 - 240V Square  W595 x L595 x H8mm White / Aluminum (Housing) - 1940g  - Warranty 2yearsNon CB</t>
  </si>
  <si>
    <t>RFE-0309A</t>
  </si>
  <si>
    <r>
      <rPr>
        <sz val="10"/>
        <rFont val="Verdana"/>
        <charset val="0"/>
      </rPr>
      <t>LED bulb 30W 170-240V 2700lm Ra</t>
    </r>
    <r>
      <rPr>
        <sz val="10"/>
        <rFont val="宋体"/>
        <charset val="134"/>
      </rPr>
      <t>＞</t>
    </r>
    <r>
      <rPr>
        <sz val="10"/>
        <rFont val="Verdana"/>
        <charset val="0"/>
      </rPr>
      <t>80 E27 0.5PF  W 6000K</t>
    </r>
  </si>
  <si>
    <t>RFE-0310A</t>
  </si>
  <si>
    <r>
      <rPr>
        <sz val="10"/>
        <rFont val="Verdana"/>
        <charset val="0"/>
      </rPr>
      <t>LED bulb 30w 170-240V 2700lm Ra</t>
    </r>
    <r>
      <rPr>
        <sz val="10"/>
        <rFont val="宋体"/>
        <charset val="134"/>
      </rPr>
      <t>＞</t>
    </r>
    <r>
      <rPr>
        <sz val="10"/>
        <rFont val="Verdana"/>
        <charset val="0"/>
      </rPr>
      <t>80 E27 0.5PF  WW 3000K</t>
    </r>
  </si>
  <si>
    <t>RFE-0274A</t>
  </si>
  <si>
    <r>
      <rPr>
        <sz val="10"/>
        <rFont val="Verdana"/>
        <charset val="0"/>
      </rPr>
      <t>LED bulb 40W 170-240V 3600lm Ra</t>
    </r>
    <r>
      <rPr>
        <sz val="10"/>
        <rFont val="宋体"/>
        <charset val="134"/>
      </rPr>
      <t>＞</t>
    </r>
    <r>
      <rPr>
        <sz val="10"/>
        <rFont val="Verdana"/>
        <charset val="0"/>
      </rPr>
      <t>80 E27 0.5PF  W 6000K</t>
    </r>
  </si>
  <si>
    <t>RFE-0275A</t>
  </si>
  <si>
    <r>
      <rPr>
        <sz val="10"/>
        <rFont val="Verdana"/>
        <charset val="0"/>
      </rPr>
      <t>LED bulb 40W 170-240V 3600lm Ra</t>
    </r>
    <r>
      <rPr>
        <sz val="10"/>
        <rFont val="宋体"/>
        <charset val="134"/>
      </rPr>
      <t>＞</t>
    </r>
    <r>
      <rPr>
        <sz val="10"/>
        <rFont val="Verdana"/>
        <charset val="0"/>
      </rPr>
      <t>80 E27 0.5PF  WW 3000K</t>
    </r>
  </si>
  <si>
    <t>RFE-0276A</t>
  </si>
  <si>
    <r>
      <rPr>
        <sz val="10"/>
        <rFont val="Verdana"/>
        <charset val="0"/>
      </rPr>
      <t>LED bulb 50W 170-240V4500lm Ra</t>
    </r>
    <r>
      <rPr>
        <sz val="10"/>
        <rFont val="宋体"/>
        <charset val="134"/>
      </rPr>
      <t>＞</t>
    </r>
    <r>
      <rPr>
        <sz val="10"/>
        <rFont val="Verdana"/>
        <charset val="0"/>
      </rPr>
      <t>80 E27 0.5PF  W 6000K</t>
    </r>
  </si>
  <si>
    <t>RFE-0277A</t>
  </si>
  <si>
    <r>
      <rPr>
        <sz val="10"/>
        <rFont val="Verdana"/>
        <charset val="0"/>
      </rPr>
      <t>LED bulb 50W 170-240V 4500lm Ra</t>
    </r>
    <r>
      <rPr>
        <sz val="10"/>
        <rFont val="宋体"/>
        <charset val="134"/>
      </rPr>
      <t>＞</t>
    </r>
    <r>
      <rPr>
        <sz val="10"/>
        <rFont val="Verdana"/>
        <charset val="0"/>
      </rPr>
      <t>80 E27 0.5PF  WW 3000K</t>
    </r>
  </si>
  <si>
    <t>aging test</t>
  </si>
  <si>
    <t>RFE-0380</t>
  </si>
  <si>
    <t>Spot Light 7W MR16 90-265V 50/60Hz 620lm (COB look, inside 2835SMD) CRI&gt;80 Beam Angle 38° Size:Φ50*52mm 6500K</t>
  </si>
  <si>
    <t>射灯</t>
  </si>
  <si>
    <t>RFE-0382</t>
  </si>
  <si>
    <t>SpotLight 7W MR16 90-265V 50/60Hz 600lm (COB look, inside 2835SMD) CRI&gt;80 Beam Angle 38° Size:Φ50*52mm 3000K</t>
  </si>
  <si>
    <t>RFE-0096</t>
  </si>
  <si>
    <t>CIRCLE PANAL Down light 3W 203lm 175-265V 50/60Hz Size:85*14.5mm Cutting:Ф60mm 3000K WW</t>
  </si>
  <si>
    <t>RFE-0333</t>
  </si>
  <si>
    <t>CIRCLE PANAL Down light 6W 432lm  175-265V 50/60Hz Size:120*13.5mm Cutting:Ф110mm 3000K WW</t>
  </si>
  <si>
    <t>RFE-0332</t>
  </si>
  <si>
    <t>CIRCLE PANAL Down light 6W 480lm 175-265V 50/60Hz Size:120*13.5mm Cutting:Ф110mm  6000K W</t>
  </si>
  <si>
    <t>RFE-0185</t>
  </si>
  <si>
    <t>Square PANAL Down light 18W 1215lm 175-265V 50/60hz Size:225x225x10mm Cutting:Ф204x204mm 3000K WW</t>
  </si>
  <si>
    <t>RFE-0198</t>
  </si>
  <si>
    <t>Circle Surface Panel Down light 18W 175-265V 50/60Hz 1350lm Size: Ф208X28mm 6000K W</t>
  </si>
  <si>
    <t>RFE-0268A</t>
  </si>
  <si>
    <r>
      <rPr>
        <sz val="10"/>
        <rFont val="Verdana"/>
        <charset val="134"/>
      </rPr>
      <t>Flood Light SMD 150W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 12997lm  CRI:&gt;80  PF:0.9   IP65 Size:338*232*38mm  6500K W</t>
    </r>
  </si>
  <si>
    <t>RFE-0270A</t>
  </si>
  <si>
    <r>
      <rPr>
        <sz val="10"/>
        <rFont val="Verdana"/>
        <charset val="134"/>
      </rPr>
      <t>Flood Light SMD  200W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17077lm CRI:&gt;80 PF:0.9 IP65 Size:408*280*40mm   6500K W</t>
    </r>
  </si>
  <si>
    <t>RFE-0272A</t>
  </si>
  <si>
    <r>
      <rPr>
        <sz val="10"/>
        <rFont val="Verdana"/>
        <charset val="134"/>
      </rPr>
      <t>Flood Light SMD 300W 176-265V</t>
    </r>
    <r>
      <rPr>
        <sz val="10"/>
        <rFont val="宋体"/>
        <charset val="134"/>
      </rPr>
      <t>，</t>
    </r>
    <r>
      <rPr>
        <sz val="10"/>
        <rFont val="Verdana"/>
        <charset val="134"/>
      </rPr>
      <t>50/60Hz 25279lm CRI:&gt;80 PF:0.9 IP65 Size:473*335*45mm   6500K W</t>
    </r>
  </si>
  <si>
    <t>RFE-0302A</t>
  </si>
  <si>
    <t>Down light 10W  200-240V 50/60Hz Size:120*52mm Cutting95mm 3000K WW</t>
  </si>
  <si>
    <t>筒灯</t>
  </si>
  <si>
    <t>RFE-0303A</t>
  </si>
  <si>
    <t>Down light 20W  100-265V 50/60Hz Size:170*55mm Cutting145mm 6000K W</t>
  </si>
  <si>
    <t>RFE-0304A</t>
  </si>
  <si>
    <t>Down light 20W  100-265V 50/60Hz Size:170*55mm Cutting145mm 3000K WW</t>
  </si>
  <si>
    <t>RFE-0252A</t>
  </si>
  <si>
    <t xml:space="preserve">LED bulb A60 760lm 9W 220-240V E27 0.5PF  W 6500K </t>
  </si>
  <si>
    <t>球泡</t>
  </si>
  <si>
    <t>RFE-0253A</t>
  </si>
  <si>
    <t xml:space="preserve">LED bulb A60 740lm 9W 220-240V E27 0.5PF WW 3000K </t>
  </si>
  <si>
    <t>RFE-0257A</t>
  </si>
  <si>
    <t>LED bulb A70 1250lm 15W 220-240V E27 0.5PF  WW 3000K</t>
  </si>
  <si>
    <t>FSL</t>
  </si>
  <si>
    <t>AZ30271</t>
  </si>
  <si>
    <t>Azhar - Bulb G45 E14  6.5watt 3000K - CRI 80 800Lumen - 0.5PF - Beam angle 300° -  220 - 240V Candle Bulb  W45  x H80mm transparent / Glass (Housing) - 18g  - Warranty 2yearsNon CB</t>
  </si>
  <si>
    <t>AZ60275</t>
  </si>
  <si>
    <t>Azhar - Bulb G45 E14  6.5watt 6500K - CRI 80 800Lumen - 0.5PF - Beam angle 300° -  220 - 240V Candle Bulb  W45  x H80mm transparent / Glass (Housing) - 18g  - Warranty 2yearsNon CB</t>
  </si>
  <si>
    <t>AZ30269</t>
  </si>
  <si>
    <t>Azhar - Bulb CA35 E14  6.5watt 3000K - CRI 80 800Lumen - 0.5PF - Beam angle 230° -  220 - 240V Candle Bulb  W35  x H108mm transparent / Glass (Housing) - 14g  - Warranty 2yearsNon CB</t>
  </si>
  <si>
    <t>AZ60273</t>
  </si>
  <si>
    <t>Azhar - Bulb CA35 E14  6.5watt 6500K - CRI 80 800Lumen - 0.5PF - Beam angle 230° -  220 - 240V Candle Bulb  W35  x H108mm transparent / Glass (Housing) - 14g  - Warranty 2yearsNon CB</t>
  </si>
  <si>
    <t>MR30001-A
(RFE-0382)</t>
  </si>
  <si>
    <t>Mar - Spotlight MR16  7watt 3000K - CRI 80 600Lumen - 0.5PF - Beam angle 38° -  90 - 265V Round D50   x H52mm Silver  / Aluminum (Inside Stracture ) - White / plastic (Housing) - 33g  - Warranty 2yearsNon CB</t>
  </si>
  <si>
    <t>MR60003-A
(RFE-0380)</t>
  </si>
  <si>
    <t>Mar - Spotlight MR16  7watt 6500K - CRI 80 620Lumen - 0.5PF - Beam angle 38° -  90 - 265V Round D50   x H52mm Silver  / Aluminum (Inside Stracture ) - White / plastic (Housing) - 33g  - Warranty 2yearsNon CB</t>
  </si>
  <si>
    <t>MR30006-A
(RFE-0385)</t>
  </si>
  <si>
    <t>Mar - Spotlight GU10  7watt 3000K - CRI 80 600Lumen - 0.5PF - Beam angle 38° -  90 - 265V Round D50   x H56mm Silver  / Aluminum (Inside Stracture ) - White / plastic (Outside) - 40g  - Warranty 2yearsNon CB</t>
  </si>
  <si>
    <t>CSZG stock</t>
  </si>
  <si>
    <t>RFE-0123</t>
  </si>
  <si>
    <t>RGB wireless controller for Strips 220V 50m  5050 RGB 10mm strips 2pin</t>
  </si>
  <si>
    <t>RFE-0100</t>
  </si>
  <si>
    <t>RGB wireless controller for Strips 220V 50m  5050 RGB 10mm strips 3pin for S.A.</t>
  </si>
</sst>
</file>

<file path=xl/styles.xml><?xml version="1.0" encoding="utf-8"?>
<styleSheet xmlns="http://schemas.openxmlformats.org/spreadsheetml/2006/main">
  <numFmts count="10">
    <numFmt numFmtId="176" formatCode="0.00_);[Red]\(0.00\)"/>
    <numFmt numFmtId="177" formatCode="_ &quot;￥&quot;* #,##0_ ;_ &quot;￥&quot;* \-#,##0_ ;_ &quot;￥&quot;* &quot;-&quot;_ ;_ @_ "/>
    <numFmt numFmtId="178" formatCode="_ &quot;￥&quot;* #,##0.00_ ;_ &quot;￥&quot;* \-#,##0.00_ ;_ &quot;￥&quot;* &quot;-&quot;??_ ;_ @_ "/>
    <numFmt numFmtId="179" formatCode="_ * #,##0.00_ ;_ * \-#,##0.00_ ;_ * &quot;-&quot;??_ ;_ @_ "/>
    <numFmt numFmtId="180" formatCode="_ * #,##0_ ;_ * \-#,##0_ ;_ * &quot;-&quot;_ ;_ @_ "/>
    <numFmt numFmtId="181" formatCode="&quot;￥&quot;#,##0.00_);[Red]\(&quot;￥&quot;#,##0.00\)"/>
    <numFmt numFmtId="182" formatCode="0.0_);[Red]\(0.0\)"/>
    <numFmt numFmtId="183" formatCode="&quot;￥&quot;#,##0.00;&quot;￥&quot;\-#,##0.00"/>
    <numFmt numFmtId="184" formatCode="&quot;$&quot;#,##0.00;\-&quot;$&quot;#,##0.00"/>
    <numFmt numFmtId="185" formatCode="0.00_ "/>
  </numFmts>
  <fonts count="53">
    <font>
      <sz val="11"/>
      <color theme="1"/>
      <name val="Calibri"/>
      <charset val="134"/>
      <scheme val="minor"/>
    </font>
    <font>
      <sz val="22"/>
      <name val="Verdana"/>
      <charset val="134"/>
    </font>
    <font>
      <sz val="12"/>
      <name val="Verdana"/>
      <charset val="134"/>
    </font>
    <font>
      <sz val="14"/>
      <name val="Verdana"/>
      <charset val="134"/>
    </font>
    <font>
      <sz val="11"/>
      <name val="Verdana"/>
      <charset val="134"/>
    </font>
    <font>
      <b/>
      <sz val="9"/>
      <name val="Verdana"/>
      <charset val="134"/>
    </font>
    <font>
      <sz val="8"/>
      <color theme="1"/>
      <name val="Verdana"/>
      <charset val="134"/>
    </font>
    <font>
      <sz val="10"/>
      <name val="Verdana"/>
      <charset val="0"/>
    </font>
    <font>
      <sz val="9"/>
      <name val="Verdana"/>
      <charset val="0"/>
    </font>
    <font>
      <sz val="10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8"/>
      <name val="Verdana"/>
      <charset val="134"/>
    </font>
    <font>
      <sz val="11"/>
      <name val="Calibri"/>
      <charset val="134"/>
      <scheme val="minor"/>
    </font>
    <font>
      <b/>
      <sz val="22"/>
      <name val="Verdana"/>
      <charset val="134"/>
    </font>
    <font>
      <sz val="10"/>
      <name val="Verdana"/>
      <charset val="134"/>
    </font>
    <font>
      <b/>
      <u/>
      <sz val="16"/>
      <name val="Verdana"/>
      <charset val="134"/>
    </font>
    <font>
      <b/>
      <sz val="10"/>
      <name val="Verdana"/>
      <charset val="134"/>
    </font>
    <font>
      <b/>
      <sz val="10"/>
      <name val="宋体"/>
      <charset val="134"/>
    </font>
    <font>
      <sz val="10"/>
      <color theme="1"/>
      <name val="Verdana"/>
      <charset val="134"/>
    </font>
    <font>
      <sz val="10"/>
      <name val="SimSun"/>
      <charset val="0"/>
    </font>
    <font>
      <sz val="8"/>
      <color rgb="FFFF0000"/>
      <name val="Verdana"/>
      <charset val="134"/>
    </font>
    <font>
      <sz val="10"/>
      <color theme="1" tint="0.0499893185216834"/>
      <name val="Verdana"/>
      <charset val="0"/>
    </font>
    <font>
      <sz val="10"/>
      <name val="宋体"/>
      <charset val="134"/>
    </font>
    <font>
      <sz val="8"/>
      <name val="Verdana"/>
      <charset val="0"/>
    </font>
    <font>
      <sz val="10"/>
      <color indexed="8"/>
      <name val="Verdana"/>
      <charset val="0"/>
    </font>
    <font>
      <sz val="10"/>
      <name val="SimSun"/>
      <charset val="134"/>
    </font>
    <font>
      <b/>
      <sz val="9"/>
      <name val="Verdana"/>
      <charset val="0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Helv"/>
      <charset val="0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0"/>
      <name val="Arial"/>
      <charset val="134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2"/>
      <name val="宋体"/>
      <charset val="134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9"/>
      <color indexed="8"/>
      <name val="Tahoma"/>
      <charset val="134"/>
    </font>
    <font>
      <b/>
      <sz val="10"/>
      <name val="黑体"/>
      <charset val="134"/>
    </font>
    <font>
      <b/>
      <sz val="9"/>
      <name val="Times New Roman"/>
      <charset val="0"/>
    </font>
    <font>
      <sz val="9"/>
      <name val="Times New Roman"/>
      <charset val="0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0" fontId="33" fillId="0" borderId="0"/>
    <xf numFmtId="0" fontId="31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5" fillId="13" borderId="9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0"/>
    <xf numFmtId="0" fontId="48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7" fillId="15" borderId="14" applyNumberFormat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8" fillId="15" borderId="7" applyNumberFormat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49" fillId="0" borderId="0"/>
    <xf numFmtId="0" fontId="31" fillId="21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6" fillId="0" borderId="0"/>
    <xf numFmtId="0" fontId="3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2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46" fillId="0" borderId="0">
      <alignment vertical="center"/>
    </xf>
    <xf numFmtId="0" fontId="36" fillId="0" borderId="0"/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56" applyFont="1" applyBorder="1" applyAlignment="1">
      <alignment horizontal="center" vertical="center"/>
    </xf>
    <xf numFmtId="0" fontId="15" fillId="0" borderId="1" xfId="56" applyFont="1" applyBorder="1" applyAlignment="1">
      <alignment horizontal="left" vertical="center"/>
    </xf>
    <xf numFmtId="0" fontId="14" fillId="0" borderId="1" xfId="56" applyFont="1" applyBorder="1" applyAlignment="1">
      <alignment horizontal="left" vertical="center"/>
    </xf>
    <xf numFmtId="0" fontId="4" fillId="0" borderId="2" xfId="56" applyFont="1" applyBorder="1" applyAlignment="1">
      <alignment horizontal="left" vertical="center" wrapText="1"/>
    </xf>
    <xf numFmtId="0" fontId="14" fillId="0" borderId="1" xfId="56" applyFont="1" applyBorder="1" applyAlignment="1">
      <alignment horizontal="left" vertical="center" wrapText="1"/>
    </xf>
    <xf numFmtId="0" fontId="16" fillId="0" borderId="1" xfId="56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81" fontId="16" fillId="0" borderId="1" xfId="56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left" vertical="center" wrapText="1" readingOrder="2"/>
    </xf>
    <xf numFmtId="0" fontId="1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left" vertical="center" wrapText="1" readingOrder="2"/>
    </xf>
    <xf numFmtId="0" fontId="19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4" fillId="0" borderId="1" xfId="52" applyFont="1" applyFill="1" applyBorder="1" applyAlignment="1">
      <alignment horizontal="center" vertical="center"/>
    </xf>
    <xf numFmtId="0" fontId="14" fillId="0" borderId="1" xfId="55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>
      <alignment horizontal="left" vertical="center" wrapText="1" readingOrder="2"/>
    </xf>
    <xf numFmtId="0" fontId="22" fillId="0" borderId="1" xfId="0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35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4" fillId="0" borderId="1" xfId="16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 readingOrder="2"/>
    </xf>
    <xf numFmtId="0" fontId="14" fillId="0" borderId="6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4" fillId="3" borderId="1" xfId="16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 readingOrder="2"/>
    </xf>
    <xf numFmtId="0" fontId="11" fillId="3" borderId="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7" fillId="0" borderId="1" xfId="56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left" vertical="center" wrapText="1" readingOrder="2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0" fontId="24" fillId="0" borderId="1" xfId="55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52" applyFont="1" applyBorder="1" applyAlignment="1">
      <alignment horizontal="center" vertical="center"/>
    </xf>
    <xf numFmtId="0" fontId="11" fillId="0" borderId="5" xfId="55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 wrapText="1"/>
    </xf>
    <xf numFmtId="176" fontId="15" fillId="0" borderId="1" xfId="56" applyNumberFormat="1" applyFont="1" applyBorder="1" applyAlignment="1">
      <alignment horizontal="center" vertical="center"/>
    </xf>
    <xf numFmtId="176" fontId="14" fillId="0" borderId="1" xfId="56" applyNumberFormat="1" applyFont="1" applyBorder="1" applyAlignment="1">
      <alignment horizontal="left" vertical="center"/>
    </xf>
    <xf numFmtId="176" fontId="4" fillId="0" borderId="2" xfId="56" applyNumberFormat="1" applyFont="1" applyBorder="1" applyAlignment="1">
      <alignment horizontal="left" vertical="center" wrapText="1"/>
    </xf>
    <xf numFmtId="176" fontId="14" fillId="0" borderId="1" xfId="56" applyNumberFormat="1" applyFont="1" applyBorder="1" applyAlignment="1">
      <alignment horizontal="left" vertical="center" wrapText="1"/>
    </xf>
    <xf numFmtId="176" fontId="16" fillId="0" borderId="1" xfId="56" applyNumberFormat="1" applyFont="1" applyBorder="1" applyAlignment="1">
      <alignment horizontal="center" vertical="center" wrapText="1"/>
    </xf>
    <xf numFmtId="176" fontId="16" fillId="0" borderId="1" xfId="56" applyNumberFormat="1" applyFont="1" applyBorder="1" applyAlignment="1">
      <alignment horizontal="center" vertical="center"/>
    </xf>
    <xf numFmtId="0" fontId="14" fillId="0" borderId="1" xfId="56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76" fontId="14" fillId="0" borderId="1" xfId="55" applyNumberFormat="1" applyFont="1" applyFill="1" applyBorder="1" applyAlignment="1">
      <alignment horizontal="center" vertical="center"/>
    </xf>
    <xf numFmtId="176" fontId="14" fillId="0" borderId="1" xfId="35" applyNumberFormat="1" applyFont="1" applyFill="1" applyBorder="1" applyAlignment="1">
      <alignment horizontal="center" vertical="center" wrapText="1"/>
    </xf>
    <xf numFmtId="176" fontId="23" fillId="0" borderId="1" xfId="55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19" applyNumberFormat="1" applyFont="1" applyFill="1" applyBorder="1" applyAlignment="1">
      <alignment horizontal="center" vertical="center"/>
    </xf>
    <xf numFmtId="182" fontId="7" fillId="0" borderId="1" xfId="0" applyNumberFormat="1" applyFont="1" applyFill="1" applyBorder="1" applyAlignment="1">
      <alignment horizontal="center" vertical="center"/>
    </xf>
    <xf numFmtId="176" fontId="24" fillId="0" borderId="1" xfId="55" applyNumberFormat="1" applyFont="1" applyFill="1" applyBorder="1" applyAlignment="1">
      <alignment horizontal="center" vertical="center"/>
    </xf>
    <xf numFmtId="0" fontId="7" fillId="0" borderId="1" xfId="35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176" fontId="11" fillId="0" borderId="1" xfId="19" applyNumberFormat="1" applyFont="1" applyFill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14" fillId="0" borderId="1" xfId="50" applyNumberFormat="1" applyFont="1" applyFill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/>
    </xf>
    <xf numFmtId="183" fontId="11" fillId="0" borderId="1" xfId="0" applyNumberFormat="1" applyFont="1" applyBorder="1" applyAlignment="1">
      <alignment horizontal="center" vertical="center"/>
    </xf>
    <xf numFmtId="185" fontId="11" fillId="0" borderId="1" xfId="0" applyNumberFormat="1" applyFont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184" fontId="14" fillId="0" borderId="0" xfId="6" applyNumberFormat="1" applyFont="1" applyFill="1" applyBorder="1" applyAlignment="1">
      <alignment horizontal="center" vertical="center"/>
    </xf>
  </cellXfs>
  <cellStyles count="57">
    <cellStyle name="Normal" xfId="0" builtinId="0"/>
    <cellStyle name="常规_图册产品分类及所有参数（2013.5.6)" xfId="1"/>
    <cellStyle name="40% - Accent1" xfId="2" builtinId="31"/>
    <cellStyle name="Comma" xfId="3" builtinId="3"/>
    <cellStyle name="Comma [0]" xfId="4" builtinId="6"/>
    <cellStyle name="Currency [0]" xfId="5" builtinId="7"/>
    <cellStyle name="Currency" xfId="6" builtinId="4"/>
    <cellStyle name="Percent" xfId="7" builtinId="5"/>
    <cellStyle name="Hyperlink" xfId="8" builtinId="8"/>
    <cellStyle name="60% - Accent4" xfId="9" builtinId="44"/>
    <cellStyle name="Followed Hyperlink" xfId="10" builtinId="9"/>
    <cellStyle name="Check Cell" xfId="11" builtinId="23"/>
    <cellStyle name="Heading 2" xfId="12" builtinId="17"/>
    <cellStyle name="Note" xfId="13" builtinId="10"/>
    <cellStyle name="40% - Accent3" xfId="14" builtinId="39"/>
    <cellStyle name="Warning Text" xfId="15" builtinId="11"/>
    <cellStyle name="常规 2" xfId="16"/>
    <cellStyle name="40% - Accent2" xfId="17" builtinId="35"/>
    <cellStyle name="Title" xfId="18" builtinId="15"/>
    <cellStyle name="常规_Sheet1_Sheet2" xfId="19"/>
    <cellStyle name="CExplanatory Text" xfId="20" builtinId="53"/>
    <cellStyle name="Heading 1" xfId="21" builtinId="16"/>
    <cellStyle name="Heading 3" xfId="22" builtinId="18"/>
    <cellStyle name="Heading 4" xfId="23" builtinId="19"/>
    <cellStyle name="Input" xfId="24" builtinId="20"/>
    <cellStyle name="60% - Accent3" xfId="25" builtinId="40"/>
    <cellStyle name="Good" xfId="26" builtinId="26"/>
    <cellStyle name="Output" xfId="27" builtinId="21"/>
    <cellStyle name="20% - Accent1" xfId="28" builtinId="30"/>
    <cellStyle name="Calculation" xfId="29" builtinId="22"/>
    <cellStyle name="Linked Cell" xfId="30" builtinId="24"/>
    <cellStyle name="Total" xfId="31" builtinId="25"/>
    <cellStyle name="Bad" xfId="32" builtinId="27"/>
    <cellStyle name="Neutral" xfId="33" builtinId="28"/>
    <cellStyle name="Accent1" xfId="34" builtinId="29"/>
    <cellStyle name="Normal 2" xfId="35"/>
    <cellStyle name="20% - Accent5" xfId="36" builtinId="46"/>
    <cellStyle name="60% - Accent1" xfId="37" builtinId="32"/>
    <cellStyle name="Accent2" xfId="38" builtinId="33"/>
    <cellStyle name="20% - Accent2" xfId="39" builtinId="34"/>
    <cellStyle name="20% - Accent6" xfId="40" builtinId="50"/>
    <cellStyle name="60% - Accent2" xfId="41" builtinId="36"/>
    <cellStyle name="Accent3" xfId="42" builtinId="37"/>
    <cellStyle name="20% - Accent3" xfId="43" builtinId="38"/>
    <cellStyle name="Accent4" xfId="44" builtinId="41"/>
    <cellStyle name="20% - Accent4" xfId="45" builtinId="42"/>
    <cellStyle name="40% - Accent4" xfId="46" builtinId="43"/>
    <cellStyle name="Accent5" xfId="47" builtinId="45"/>
    <cellStyle name="40% - Accent5" xfId="48" builtinId="47"/>
    <cellStyle name="60% - Accent5" xfId="49" builtinId="48"/>
    <cellStyle name="常规_Sheet1 2_PL-Damas-Dubai-Aug. 29, 2013" xfId="50"/>
    <cellStyle name="Accent6" xfId="51" builtinId="49"/>
    <cellStyle name="常规 6" xfId="52"/>
    <cellStyle name="40% - Accent6" xfId="53" builtinId="51"/>
    <cellStyle name="60% - Accent6" xfId="54" builtinId="52"/>
    <cellStyle name="標準_Ｇ３５SEE製日別納期（5月分追加）190416" xfId="55"/>
    <cellStyle name="常规_Sheet1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132080</xdr:colOff>
      <xdr:row>0</xdr:row>
      <xdr:rowOff>105410</xdr:rowOff>
    </xdr:from>
    <xdr:to>
      <xdr:col>1</xdr:col>
      <xdr:colOff>294005</xdr:colOff>
      <xdr:row>0</xdr:row>
      <xdr:rowOff>948690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080" y="105410"/>
          <a:ext cx="1018540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2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3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4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5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2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3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4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5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60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61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62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63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0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1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2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3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08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09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10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11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28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29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30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31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3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3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3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3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3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3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3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3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4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4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4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4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4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4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4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4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4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4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5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5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5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5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5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5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56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57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58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59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6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6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6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6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6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6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6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6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6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6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7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7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7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7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7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7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76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77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78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79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8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8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8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8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8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8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8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8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8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8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9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9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9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9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9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9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9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9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9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9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0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0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0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0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204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205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206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207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0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0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1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1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1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1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1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1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1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1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1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1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2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2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2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2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224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225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226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227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2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2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3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3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3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3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3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3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3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3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3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3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4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4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4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4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4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4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4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4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4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4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5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5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252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253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254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255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5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5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5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5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6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6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6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6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6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6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6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6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6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6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7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7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272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273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274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275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7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7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7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7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8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8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8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8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8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8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8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8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8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8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9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9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9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9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9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9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9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29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9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29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00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01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02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03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0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0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0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0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0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0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1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1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1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1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1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1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1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1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1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1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20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21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22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23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2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2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2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2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2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2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3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3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3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3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3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3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3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3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3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3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4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4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4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4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4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4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4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4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48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49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50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51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5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5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5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5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5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5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5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5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6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6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6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6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6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6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6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6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68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69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70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71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7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7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7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7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7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7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7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7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8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8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8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8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8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8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8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8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8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8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9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9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9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39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9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39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96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397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98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399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0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0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0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0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0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0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0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0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0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0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1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1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1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1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1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1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416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417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418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419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2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2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2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2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2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2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2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2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2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2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3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3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3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3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3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3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3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3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3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3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4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4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4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4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444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445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446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447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4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4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5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5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5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5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5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5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5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5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5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5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6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6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6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6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464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465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466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467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6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6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7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7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7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7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7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7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7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7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7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7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8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8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8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8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8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8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8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8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8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8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9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9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492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493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494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495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9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49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9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49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0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0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0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0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0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0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0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0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0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0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1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1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512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513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514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515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1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1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1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1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2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2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2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2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2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2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2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2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2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2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3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3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3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3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3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3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3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3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3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3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540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541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542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543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4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4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4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4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4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4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5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5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5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5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5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5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5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5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5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5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560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561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562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563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6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6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6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6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6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6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7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7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7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7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7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7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7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7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7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7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8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8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8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8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8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8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8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8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588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589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590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591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9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9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9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9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9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59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9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59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0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0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0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0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0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0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0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0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608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609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610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611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1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1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1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1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1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1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1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1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2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2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2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2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2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2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2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2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2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2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3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3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3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3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3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3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636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637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638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639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4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4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4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4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4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4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4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4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4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4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5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5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5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5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5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5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656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657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658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659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6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6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6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6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6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6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6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6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6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6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7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7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7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7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7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7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7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7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7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7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8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8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8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8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684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685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686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687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8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8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9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9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9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9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9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9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9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69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9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69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0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0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0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0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704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705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706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707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0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0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1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1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1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1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1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1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1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1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1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1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2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2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2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2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2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2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2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2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2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2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3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3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732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733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734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735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3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3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3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3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4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4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4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4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4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4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4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4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4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4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5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5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752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753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754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755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5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5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5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5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6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6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6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6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6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6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6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6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6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6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7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7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7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7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7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7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7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7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7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7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780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781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782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783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8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8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8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8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8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8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9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9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9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9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9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9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9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79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9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79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00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01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02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03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0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0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0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0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0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0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1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1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1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1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1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1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1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1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1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1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2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2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2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2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2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2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2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2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28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29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30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31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3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3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3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3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3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3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3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3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4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4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4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4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4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4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4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4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48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49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50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51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5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5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5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5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5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5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5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5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6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6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6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6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6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6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6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6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6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6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7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7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7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7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7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7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76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77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78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79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8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8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8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8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8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8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8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8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8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8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9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9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9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89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9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89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96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897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98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899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0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0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0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0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0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0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0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0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0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0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1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1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1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1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1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1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1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1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1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1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2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2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2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2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924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925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926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927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2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2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3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3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3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3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3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3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3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3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3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3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4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4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4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4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944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945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946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947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4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4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5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5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5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5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5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5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5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5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5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5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6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6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6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6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6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6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6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6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6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6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7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7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972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973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974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975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7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7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7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7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8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8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8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8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8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8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8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8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8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8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9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9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992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993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994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995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9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99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9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99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0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0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0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0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0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0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0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0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0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0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1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1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1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1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1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1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1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1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1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1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020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021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022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023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2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2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2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2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3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3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3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3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3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3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3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3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3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3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4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4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042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043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044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045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4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4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4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4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5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5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5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5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5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5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5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5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5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5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6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6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6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6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6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6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6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6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6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6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070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071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072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073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7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7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7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7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7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7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8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8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8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8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8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8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8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8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8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8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090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091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092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093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9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9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9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09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9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09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0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0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0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0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0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0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0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0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0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0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1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1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1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1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1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1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1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1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118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119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120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121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2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2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2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2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2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2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2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2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3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3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3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3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3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3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3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3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138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139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140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141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4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4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4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4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4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4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4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4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5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5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5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5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5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5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5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5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5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5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6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6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6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6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6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6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166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167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168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169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7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7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7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7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7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7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7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7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7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7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8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8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8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8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8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8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186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187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188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189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9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9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9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9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94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95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96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197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9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19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0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0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0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0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0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0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0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0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0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0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1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1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1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1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214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215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216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217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1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1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2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2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2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2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2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2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2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2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2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2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3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3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3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3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234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77470</xdr:rowOff>
    </xdr:to>
    <xdr:sp>
      <xdr:nvSpPr>
        <xdr:cNvPr id="1235" name="Text Box 52"/>
        <xdr:cNvSpPr txBox="1"/>
      </xdr:nvSpPr>
      <xdr:spPr>
        <a:xfrm>
          <a:off x="10457180" y="16433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236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31115</xdr:colOff>
      <xdr:row>34</xdr:row>
      <xdr:rowOff>79375</xdr:rowOff>
    </xdr:to>
    <xdr:sp>
      <xdr:nvSpPr>
        <xdr:cNvPr id="1237" name="Text Box 52"/>
        <xdr:cNvSpPr txBox="1"/>
      </xdr:nvSpPr>
      <xdr:spPr>
        <a:xfrm>
          <a:off x="10457180" y="16433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38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39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40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41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42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43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44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45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46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47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48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49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50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77470</xdr:rowOff>
    </xdr:to>
    <xdr:sp>
      <xdr:nvSpPr>
        <xdr:cNvPr id="1251" name="Text Box 52"/>
        <xdr:cNvSpPr txBox="1"/>
      </xdr:nvSpPr>
      <xdr:spPr>
        <a:xfrm>
          <a:off x="10457180" y="16433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52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33</xdr:row>
      <xdr:rowOff>0</xdr:rowOff>
    </xdr:from>
    <xdr:to>
      <xdr:col>13</xdr:col>
      <xdr:colOff>30480</xdr:colOff>
      <xdr:row>34</xdr:row>
      <xdr:rowOff>79375</xdr:rowOff>
    </xdr:to>
    <xdr:sp>
      <xdr:nvSpPr>
        <xdr:cNvPr id="1253" name="Text Box 52"/>
        <xdr:cNvSpPr txBox="1"/>
      </xdr:nvSpPr>
      <xdr:spPr>
        <a:xfrm>
          <a:off x="10457180" y="16433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5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5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5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5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5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6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6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26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26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26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26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6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6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6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6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7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7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7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7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7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7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7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7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7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7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8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8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28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28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28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28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8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8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8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8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9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9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9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9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9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9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9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29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9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29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0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0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0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0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0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0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0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0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0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0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310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311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312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313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1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1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1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1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1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1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2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2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2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2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2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2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2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2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2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2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330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331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332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333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3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3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3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3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3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3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4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4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4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4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4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4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4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4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4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4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5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5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5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5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5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5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5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5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358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359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360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361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6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6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6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6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6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6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6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6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7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7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7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7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7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7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7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7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378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379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380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381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8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8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8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8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8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8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8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8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9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9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9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9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9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9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9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39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9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39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0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0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0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0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0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0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406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407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408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409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1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1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1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1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1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1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1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1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1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1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2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2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2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2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2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2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426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427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428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429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3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3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3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3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3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3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3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3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3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3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4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4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4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4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4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4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4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4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4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4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5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5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5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5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454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455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456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457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5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5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6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6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6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6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6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6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6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6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6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6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7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7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7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7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474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475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476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477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7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7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8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8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8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8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8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8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8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8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8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8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9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9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9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9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9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9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9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49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9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49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0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0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50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50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50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50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0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0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0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0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1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1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1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1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1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1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1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1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1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1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2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2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52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52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52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52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2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2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2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2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3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3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3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3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3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3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3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3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3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3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4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4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4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4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4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4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4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4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4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4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550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551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552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553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5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5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5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5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5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5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6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6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6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6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6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6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6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6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6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6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570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571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572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573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7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7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7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7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7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7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8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8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8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8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8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8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8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8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8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8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9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9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9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9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9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59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9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59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598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599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600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601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0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0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0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0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0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0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0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0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1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1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1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1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1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1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1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1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618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619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620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621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2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2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2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2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2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2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2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2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3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3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3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3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3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3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3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3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3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3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4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4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4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4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4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4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646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647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648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649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5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5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5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5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5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5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5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5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5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5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6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6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6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6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6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6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666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667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668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669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7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7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7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7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7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7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7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7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7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7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8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8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8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8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8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8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8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8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8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8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9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9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9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69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694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695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696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697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9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69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0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0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0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0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0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0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0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0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0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0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1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1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1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1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714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715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716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717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1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1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2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2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2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2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2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2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2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2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2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2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3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3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3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3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3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3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3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3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3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3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4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4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74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74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74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74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4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4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4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4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5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5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5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5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5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5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5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5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5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5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6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6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76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76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76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76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6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6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6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6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7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7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7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7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7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7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7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7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7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7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8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8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8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8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8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8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8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8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8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8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790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791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792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793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9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9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9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79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9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79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0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0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0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0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0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0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0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0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0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0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810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811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812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813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1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1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1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1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1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1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2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2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2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2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2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2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2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2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2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2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3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3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3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3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3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3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3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3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838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839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840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841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4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4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4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4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4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4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4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4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5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5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5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5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5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5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5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5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858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859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860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861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6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6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6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6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6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6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6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6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7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7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7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7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7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7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7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7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7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7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8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8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8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8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8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8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886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887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888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889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9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9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9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9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9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9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9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89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9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89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0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0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0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0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0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0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906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907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908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909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1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1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1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1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1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1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1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1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1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1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2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2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2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2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2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2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2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2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2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2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3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3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3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3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934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935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936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937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3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3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4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4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4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4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4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4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4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4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4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4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5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5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5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5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954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955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956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957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5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5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6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6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6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6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6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6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6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6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6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6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7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7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7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7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7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7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7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7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7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7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8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8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98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198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98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198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8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8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8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8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9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9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9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9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9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9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9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199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9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199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0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0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00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00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00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00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0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0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0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0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1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1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1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1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1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1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1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1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1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1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2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2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2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2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2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2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2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2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2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2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030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031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032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033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3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3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3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3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3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3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4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4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4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4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4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4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4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4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4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4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050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051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052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053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5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5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5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5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5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5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6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6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6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6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6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6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6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6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6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6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7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7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7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7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7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7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7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7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078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079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080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081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8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8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8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8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8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8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8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8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9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9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9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9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9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09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9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09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098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099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100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101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0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0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0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0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0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0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0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0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1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1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1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1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1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1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1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1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1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1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2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2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2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2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2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2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126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127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128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129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3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3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3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3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3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3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3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3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3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3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4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4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4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4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4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4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146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147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148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149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5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5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5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5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5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5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5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5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5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5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6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6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6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6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6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6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6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6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6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6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7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7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7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7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174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175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176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177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7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7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8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8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8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8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8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8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8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8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8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8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9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9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9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19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194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195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196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197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9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19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0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0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0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0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0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0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0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0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0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0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1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1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1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1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1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1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1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1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1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1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2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2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22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22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22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22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2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2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2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2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3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3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3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3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3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3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3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3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3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3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4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4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24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24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24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24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4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4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4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4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5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5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5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5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5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5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5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5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5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5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6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6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6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6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6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6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6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6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6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6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270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271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272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273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7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7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7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7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7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7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8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8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8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8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8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8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8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8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8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8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290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291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292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293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9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9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9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29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9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29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0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0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0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0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0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0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0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0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0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0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1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1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1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1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1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1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1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1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318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319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320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321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2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2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2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2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2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2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2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2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3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3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3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3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3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3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3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3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338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339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340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341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4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4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4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4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4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4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4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4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5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5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5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5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5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5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5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5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5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5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6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6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6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6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6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6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366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367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368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369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7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7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7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7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7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7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7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7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7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7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8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8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8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8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8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8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386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387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388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389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9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9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9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9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9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9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9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39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9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39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0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0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0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0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0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0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0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0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0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0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1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1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1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1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414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415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416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417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1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1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2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2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2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2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2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2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2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2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2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2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3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3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3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3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434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435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436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437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3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3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4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4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42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43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44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45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4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4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4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4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5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5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5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5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5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5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5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5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5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5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6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6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46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46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46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46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6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6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6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6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7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7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7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7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7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7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7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7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7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7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8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8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482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140970</xdr:rowOff>
    </xdr:to>
    <xdr:sp>
      <xdr:nvSpPr>
        <xdr:cNvPr id="2483" name="Text Box 52"/>
        <xdr:cNvSpPr txBox="1"/>
      </xdr:nvSpPr>
      <xdr:spPr>
        <a:xfrm>
          <a:off x="10457180" y="244983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484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31115</xdr:colOff>
      <xdr:row>53</xdr:row>
      <xdr:rowOff>142875</xdr:rowOff>
    </xdr:to>
    <xdr:sp>
      <xdr:nvSpPr>
        <xdr:cNvPr id="2485" name="Text Box 52"/>
        <xdr:cNvSpPr txBox="1"/>
      </xdr:nvSpPr>
      <xdr:spPr>
        <a:xfrm>
          <a:off x="10457180" y="244983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86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87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88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89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90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91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92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93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94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95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96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497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98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140970</xdr:rowOff>
    </xdr:to>
    <xdr:sp>
      <xdr:nvSpPr>
        <xdr:cNvPr id="2499" name="Text Box 52"/>
        <xdr:cNvSpPr txBox="1"/>
      </xdr:nvSpPr>
      <xdr:spPr>
        <a:xfrm>
          <a:off x="10457180" y="244983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500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30480</xdr:colOff>
      <xdr:row>53</xdr:row>
      <xdr:rowOff>142875</xdr:rowOff>
    </xdr:to>
    <xdr:sp>
      <xdr:nvSpPr>
        <xdr:cNvPr id="2501" name="Text Box 52"/>
        <xdr:cNvSpPr txBox="1"/>
      </xdr:nvSpPr>
      <xdr:spPr>
        <a:xfrm>
          <a:off x="10457180" y="244983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10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102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0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0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0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0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0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0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50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50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51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51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1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1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1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1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1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1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1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1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2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2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2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2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2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2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2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52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52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53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53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3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3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3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3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3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3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3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3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4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4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4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4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4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4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4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4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4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4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5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5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5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5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5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5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556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557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558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559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6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6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6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6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6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6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6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6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6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6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7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7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7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7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7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7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576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577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578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579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8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8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8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8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8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8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8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8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8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8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9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9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9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9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9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9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9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59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9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59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0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0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0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0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604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605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606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607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0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0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1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1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1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1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1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1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1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1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1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1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2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2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2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2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624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625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626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627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2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2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3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3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3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3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3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3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3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3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3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3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4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4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4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4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4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4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4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4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4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4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5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5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652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653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654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655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5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5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5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5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6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6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6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6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6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6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6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6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6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6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7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7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672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673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674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675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7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7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7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7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8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8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8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8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8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8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8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8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8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8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9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9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9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9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9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9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9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69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9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69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700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701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702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703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0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0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0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0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0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0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1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1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1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1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1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1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1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1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1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1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720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721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722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723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2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2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2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2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2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3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3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3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3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3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3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3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3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3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3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4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4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4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4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4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4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4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4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74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74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75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75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5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5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5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5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5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5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5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5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6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6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6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6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6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6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6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6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76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76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77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77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7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7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7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7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7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7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7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7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8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8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8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8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8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8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8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8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8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8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9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9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9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79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9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79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796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797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798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799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0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0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0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0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0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0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0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0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0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0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1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1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1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1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1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1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816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817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818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819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2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2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2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2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2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2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2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2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2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3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3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3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3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3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3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3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3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3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3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4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4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4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4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844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845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846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847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4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4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5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5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5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5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5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5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5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5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5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5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6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6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6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6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864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865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866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867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6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6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7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7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7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7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7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7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7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7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7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7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8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8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8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8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8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8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8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8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8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8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9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9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892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893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894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895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9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89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9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89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0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0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0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0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0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0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0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0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0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0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1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1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912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913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914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915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1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1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1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1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2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2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2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2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2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2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2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2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2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3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3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3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3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3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3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3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3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3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3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940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941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942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943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4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4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4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4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4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4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5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5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5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5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5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5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5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5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5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5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960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961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962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963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6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6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6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6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6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6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7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7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7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7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7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7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7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7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7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7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8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8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8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8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8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8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8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8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98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298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99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299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9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9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9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9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9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299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9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299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0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0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0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0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0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0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0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0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00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00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01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01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1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1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1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1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1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1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1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1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2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2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2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2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2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2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2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2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2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3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3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3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3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3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3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036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037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038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039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4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4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4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4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4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4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4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4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4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4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5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5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5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5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5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5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056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057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058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059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6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6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6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6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6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6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6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6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6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6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7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7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7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7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7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7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7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7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7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7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8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8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8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8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084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085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086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087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8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8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9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9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9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9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9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9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9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09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9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09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0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0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0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0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104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105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106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107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0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0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1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1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1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1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1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1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1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1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1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1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2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2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2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2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2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2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2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2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2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3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3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132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133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134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135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3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3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3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3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4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4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4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4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4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4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4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4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4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4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5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5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152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153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154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155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5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5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5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5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6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6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6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6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6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6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6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6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6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6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7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7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7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7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7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7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7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7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7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7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180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181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182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183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8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8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8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8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8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8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9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9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9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9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9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9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9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19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9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19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200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201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202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203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0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0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0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0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0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0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1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1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1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1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1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1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1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1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1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1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2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2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2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2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2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2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2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22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22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23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23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3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3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3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3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3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3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3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3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4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4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4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4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4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4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4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4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24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24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25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25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5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5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5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5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5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5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5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5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6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6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6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6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6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6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6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6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6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6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7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7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7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7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7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7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276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277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278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279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8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8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8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8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8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8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8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8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8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8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9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9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9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29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9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29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296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297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298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299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0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0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0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0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0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0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0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0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0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0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1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1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1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1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1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1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1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1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1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1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2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2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2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2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324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325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326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327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2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2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3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3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3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3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3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3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3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3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3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3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4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4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4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4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344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345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346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347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4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4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5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5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5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5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5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5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5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5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5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5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6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6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6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6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6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6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6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6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6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6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7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7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372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373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374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375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7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7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7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7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8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8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8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8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8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8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8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8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8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8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9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9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392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393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394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395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9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39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9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39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0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0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0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0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0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0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0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0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0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0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1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1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1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1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1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1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1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1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1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1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420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421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422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423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2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2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2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2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2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3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3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3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3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3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3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3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3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3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3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440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441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442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443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4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4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4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4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4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4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5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5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5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5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5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5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5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5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5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5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6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6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6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6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6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6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6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6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46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46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47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47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7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7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7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7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7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7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7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7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8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8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8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8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8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8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8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8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48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48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49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49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9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9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9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9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9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49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9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49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0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0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0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0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0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0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0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0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0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0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1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1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1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1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1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1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516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517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518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519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2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2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2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2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2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2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2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2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2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3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3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3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3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3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3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536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537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538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539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4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4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4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4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4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4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4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4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4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4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5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5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5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5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5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5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5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5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5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5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6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6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6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6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564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565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566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567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6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6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7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7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7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7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7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7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7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7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7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7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8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8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8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8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584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585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586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587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8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8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9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9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9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9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9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9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9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59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9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59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0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0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0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0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0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0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0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0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0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0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1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1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612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613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614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615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1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1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1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1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2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2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2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2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2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2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2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2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2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3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3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632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633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634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635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3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3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3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3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4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4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4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4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4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4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4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4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4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4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5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5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5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5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5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5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5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5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5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5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660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661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662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663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6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6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6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6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6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6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7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7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7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7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7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7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7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7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7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7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680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681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682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683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8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8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8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8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88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89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90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91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9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9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9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9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9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69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9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69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0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0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0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0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0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0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0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0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70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70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71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71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1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1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1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1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1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1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1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1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2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2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2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2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2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2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2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2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728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140970</xdr:rowOff>
    </xdr:to>
    <xdr:sp>
      <xdr:nvSpPr>
        <xdr:cNvPr id="3729" name="Text Box 52"/>
        <xdr:cNvSpPr txBox="1"/>
      </xdr:nvSpPr>
      <xdr:spPr>
        <a:xfrm>
          <a:off x="10457180" y="82296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730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31115</xdr:colOff>
      <xdr:row>15</xdr:row>
      <xdr:rowOff>142875</xdr:rowOff>
    </xdr:to>
    <xdr:sp>
      <xdr:nvSpPr>
        <xdr:cNvPr id="3731" name="Text Box 52"/>
        <xdr:cNvSpPr txBox="1"/>
      </xdr:nvSpPr>
      <xdr:spPr>
        <a:xfrm>
          <a:off x="10457180" y="82296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32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33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34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35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36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37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38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39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40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41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42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43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44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140970</xdr:rowOff>
    </xdr:to>
    <xdr:sp>
      <xdr:nvSpPr>
        <xdr:cNvPr id="3745" name="Text Box 52"/>
        <xdr:cNvSpPr txBox="1"/>
      </xdr:nvSpPr>
      <xdr:spPr>
        <a:xfrm>
          <a:off x="10457180" y="82296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46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13</xdr:col>
      <xdr:colOff>30480</xdr:colOff>
      <xdr:row>15</xdr:row>
      <xdr:rowOff>142875</xdr:rowOff>
    </xdr:to>
    <xdr:sp>
      <xdr:nvSpPr>
        <xdr:cNvPr id="3747" name="Text Box 52"/>
        <xdr:cNvSpPr txBox="1"/>
      </xdr:nvSpPr>
      <xdr:spPr>
        <a:xfrm>
          <a:off x="10457180" y="82296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4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4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5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5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5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5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5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5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75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75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75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75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6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6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6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6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6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6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6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6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6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6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7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7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7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7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7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7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77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77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77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77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8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8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8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8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8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8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8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8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8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8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9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9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9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9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9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9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9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79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9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79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0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0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0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0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804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805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806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807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0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0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1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1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1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1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1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1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1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1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1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1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2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2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2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2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824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825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826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827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2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2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3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3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3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3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3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3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3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3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3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3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4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4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4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4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4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4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4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4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4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4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5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5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852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853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854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855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5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5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5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5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6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6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6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6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6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6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6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6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6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6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7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7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872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873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874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875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7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7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7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7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8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8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8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8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8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8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8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8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8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8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9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9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9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9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9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9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9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89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9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89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900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901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902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903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0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0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0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0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0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0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1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1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1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1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1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1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1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1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1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1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920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921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922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923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2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2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2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2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2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2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3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3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3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3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3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3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3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3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3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3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4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4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4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4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4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4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4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4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948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949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950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951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5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5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5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5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5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5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5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5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6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6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6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6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6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6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6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6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968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969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970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971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7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7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7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7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7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7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7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7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8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8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8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8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8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8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8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8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8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8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9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9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9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399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9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399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99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399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99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399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0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0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0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0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0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0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0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0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0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0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1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1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1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1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1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1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01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01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01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01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2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2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2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2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2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2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2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2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2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2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3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3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3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3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3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3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3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3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3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3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4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4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4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4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044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045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046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047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4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4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5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5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5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5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5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5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5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5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5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5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6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6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6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6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064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065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066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067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6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6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7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7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7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7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7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7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7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7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7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7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8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8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8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8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8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8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8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8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8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8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9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9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092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093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094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095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9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09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9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09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0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0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0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0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0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0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0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0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0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0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1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1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112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113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114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115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1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1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1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1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2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2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2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2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2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2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2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2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2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2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3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3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3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3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3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3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3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3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3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3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140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141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142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143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4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4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4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4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4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4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5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5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5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5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5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5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5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5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5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5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160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161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162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163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6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6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6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6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6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6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7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7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7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7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7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7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7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7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7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7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8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8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8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8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8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8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8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8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188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189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190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191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9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9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9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9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9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19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9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19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0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0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0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0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0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0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0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0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208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209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210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211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1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1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1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1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1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1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1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1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2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2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2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2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2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2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2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2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2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2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3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3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3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3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3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3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23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23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23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23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4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4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4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4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4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4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4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4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4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4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5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5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5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5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5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5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25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25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25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25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6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6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6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6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6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6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6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6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6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6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7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7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7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7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7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7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7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7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7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7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8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8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8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8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284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285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286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287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8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8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9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9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9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9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9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9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9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29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9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29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0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0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0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0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304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305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306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307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0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0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1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1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1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1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1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1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1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1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1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1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2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2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2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2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2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2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2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2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2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2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3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3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332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333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334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335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3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3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3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3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4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4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4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4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4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4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4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4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4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4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5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5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352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353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354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355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5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5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5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5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6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6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6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6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6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6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6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6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6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6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7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7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7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7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7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7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7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7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7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7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380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381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382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383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8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8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8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8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8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8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9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9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9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9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9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9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9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39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9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39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400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401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402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403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0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0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0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0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0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0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1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1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1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1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1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1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1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1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1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1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2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2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2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2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2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2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2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2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428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429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430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431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3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3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3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3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3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3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3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3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4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4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4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4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4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4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4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4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448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449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450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451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5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5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5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5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5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5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5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5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6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6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6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6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6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6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6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6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6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6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7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7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7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7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7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7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47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47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47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47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8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8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8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8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8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8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8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8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8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8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9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9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9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49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9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49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49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49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49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49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0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0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0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0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0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0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0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0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0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0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1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1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1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1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1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1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1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1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1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1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2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2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2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2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524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525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526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527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2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2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3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3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3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3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3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3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3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3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3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3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4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4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4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4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544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545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546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547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4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4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5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5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5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5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5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5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5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5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5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5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6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6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6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6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6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6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6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6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6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6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7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7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572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573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574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575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7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7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7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7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8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8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8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8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8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8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8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8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8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8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9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9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592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593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594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595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9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59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9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59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0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0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0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0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0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0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0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0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0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0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1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1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1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1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1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1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1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1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1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1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620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621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622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623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2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2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2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2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2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2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3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3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3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3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3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3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3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3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3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3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640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641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642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643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4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4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4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4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4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4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5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5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5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5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5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5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5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5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5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5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6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6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6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6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6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6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6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6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668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669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670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671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7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7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7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7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7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7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7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7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8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8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8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8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8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8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8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8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688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689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690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691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9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9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9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9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9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69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9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69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0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0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0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0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0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0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0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0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0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0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1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1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1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1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1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1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71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71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71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71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2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2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2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2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2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2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2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2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2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2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3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3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3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3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3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3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73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73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73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73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4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4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4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4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4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4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4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4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4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4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5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5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5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5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5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5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5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5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5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5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6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6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6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6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764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765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766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767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6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6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7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7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7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7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7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7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7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7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7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7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8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8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8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8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784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785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786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787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8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8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9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9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9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9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9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9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9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79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9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79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0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0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0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0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0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0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0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0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0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0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1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1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812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813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814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815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1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1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1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1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2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2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2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2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2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2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2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2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2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2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3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3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832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833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834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835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3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3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3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3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4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4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4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4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4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4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4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4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4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4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5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5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5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5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5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5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5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5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5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5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860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861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862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863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6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6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6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6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6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6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7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7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7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7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7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7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7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7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7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7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880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881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882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883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8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8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8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8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8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8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9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9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9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9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9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9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9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89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9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89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0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0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0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0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0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0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0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0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908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909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910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911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1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1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1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1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1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1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1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1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2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2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2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2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2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2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2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2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928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929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930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931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3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3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3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3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36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37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38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39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4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4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4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4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4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4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4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4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4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4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5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5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5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5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5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5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95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95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95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95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6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6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6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6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6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6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6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6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6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6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7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7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7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7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7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7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976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141605</xdr:rowOff>
    </xdr:to>
    <xdr:sp>
      <xdr:nvSpPr>
        <xdr:cNvPr id="4977" name="Text Box 52"/>
        <xdr:cNvSpPr txBox="1"/>
      </xdr:nvSpPr>
      <xdr:spPr>
        <a:xfrm>
          <a:off x="10457180" y="244983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978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42545</xdr:colOff>
      <xdr:row>53</xdr:row>
      <xdr:rowOff>142240</xdr:rowOff>
    </xdr:to>
    <xdr:sp>
      <xdr:nvSpPr>
        <xdr:cNvPr id="4979" name="Text Box 52"/>
        <xdr:cNvSpPr txBox="1"/>
      </xdr:nvSpPr>
      <xdr:spPr>
        <a:xfrm>
          <a:off x="10457180" y="244983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80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81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82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83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84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85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86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87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88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89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90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91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92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141605</xdr:rowOff>
    </xdr:to>
    <xdr:sp>
      <xdr:nvSpPr>
        <xdr:cNvPr id="4993" name="Text Box 52"/>
        <xdr:cNvSpPr txBox="1"/>
      </xdr:nvSpPr>
      <xdr:spPr>
        <a:xfrm>
          <a:off x="10457180" y="244983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94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52</xdr:row>
      <xdr:rowOff>0</xdr:rowOff>
    </xdr:from>
    <xdr:to>
      <xdr:col>13</xdr:col>
      <xdr:colOff>41910</xdr:colOff>
      <xdr:row>53</xdr:row>
      <xdr:rowOff>142240</xdr:rowOff>
    </xdr:to>
    <xdr:sp>
      <xdr:nvSpPr>
        <xdr:cNvPr id="4995" name="Text Box 52"/>
        <xdr:cNvSpPr txBox="1"/>
      </xdr:nvSpPr>
      <xdr:spPr>
        <a:xfrm>
          <a:off x="10457180" y="244983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499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499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499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499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0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0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0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0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00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00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00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00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0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0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1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1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1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1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1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1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1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1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1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1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2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2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2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2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02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02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02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02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2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2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3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3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3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3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3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3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3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3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3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3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4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4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4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4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4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4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4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4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4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4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5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5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052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053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054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055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5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5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5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5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6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6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6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6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6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6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6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6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6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6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7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7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072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073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074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075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7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7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7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7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8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8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8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8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8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8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8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8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8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8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9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9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9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9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9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9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9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09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9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09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100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101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102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103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0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0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0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0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0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0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1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1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1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1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1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1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1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1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1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1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120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121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122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123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2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2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2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2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2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2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3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3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3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3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3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3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3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3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3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3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4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4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4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4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4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4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4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4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148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149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150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151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5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5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5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5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5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5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5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5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6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6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6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6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6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6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6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6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168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169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170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171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7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7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7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7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7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7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7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7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8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8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8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8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8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8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8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8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8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8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9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9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9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19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9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19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196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197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198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199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0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0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0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0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0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0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0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0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0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0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1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1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1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1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1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1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216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217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218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219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2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2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2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2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2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2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2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2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2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2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3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3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3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3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3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3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3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3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3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3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4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4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4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4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24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24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24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24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4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4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5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5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5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5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5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5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5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5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5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5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6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6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6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6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26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26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26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26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6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6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7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7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7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7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7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7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7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7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7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7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8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8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8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8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8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8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8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8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8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8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9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9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292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293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294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295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9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29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9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29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0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0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0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0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0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0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0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0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0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0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1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1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312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313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314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315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1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1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1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1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2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2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2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2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2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2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2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2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2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2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3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3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3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3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3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3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3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3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3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3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340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341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342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343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4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4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4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4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4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4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5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5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5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5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5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5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5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5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5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5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360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361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362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363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6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6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6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6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6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6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7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7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7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7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7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7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7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7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7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7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8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8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8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8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8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8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8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8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388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389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390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391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9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9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9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9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9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39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9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39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0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0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0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0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0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0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0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0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408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409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410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411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1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1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1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1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1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1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1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1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2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2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2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2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2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2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2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2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2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2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3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3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3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3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3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3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436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437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438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439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4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4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4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4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4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4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4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4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4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4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5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5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5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5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5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5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456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457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458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459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6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6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6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6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6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6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6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6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6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6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7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7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7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7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7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7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7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7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7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7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8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8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8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8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48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48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48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48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8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8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9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9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9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9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9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9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9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49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9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49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0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0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0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0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50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50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50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50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0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0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1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1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1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1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1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1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1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1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1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1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2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2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2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2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2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2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2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2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2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2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3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3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532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533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534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535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3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3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3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3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4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4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4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4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4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4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4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4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4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4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5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5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552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553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554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555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5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5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5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5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6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6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6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6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6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6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6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6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6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6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7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7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7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7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7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7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7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7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7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7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580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581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582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583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8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8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8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8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8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8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9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9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9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9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9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9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9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59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9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59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600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601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602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603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0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0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0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0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0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0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1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1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1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1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1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1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1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1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1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1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2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2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2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2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2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2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2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2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628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629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630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631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3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3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3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3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3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3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3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3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4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4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4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4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4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4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4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4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648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649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650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651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5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5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5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5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5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5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5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5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6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6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6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6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6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6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6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6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6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6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7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7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7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7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7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7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676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677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678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679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8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8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8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8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8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8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8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8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8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8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9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9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9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69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9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69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696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697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698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699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0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0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0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0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0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0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0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0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0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0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1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1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1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1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1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1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1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1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1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1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2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2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2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2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72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72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72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72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2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2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3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3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3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3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3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3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3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3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3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3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4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4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4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4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74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74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74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74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4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4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5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5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5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5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5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5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5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5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5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5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6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6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6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6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6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6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6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6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6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6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7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7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772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773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774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775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7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7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7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7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8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8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8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8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8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8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8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8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8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8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9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9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792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793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794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795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9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79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9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79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0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0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0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0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0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0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0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0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0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0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1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1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1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1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1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1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1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1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1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1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820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821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822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823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2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2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2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2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2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2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3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3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3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3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3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3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3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3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3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3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840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841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842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843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4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4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4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4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4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4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5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5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5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5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5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5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5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5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5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5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6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6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6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6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6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6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6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6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868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869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870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871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7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7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7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7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7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7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7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7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8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8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8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8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8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8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8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8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888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889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890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891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9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9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9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9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9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89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9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89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0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0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0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0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0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0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0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0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0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0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1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1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1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1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1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1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916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917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918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919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2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2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2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2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2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2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2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2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2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2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3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3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3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3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3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3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936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937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938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939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4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4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4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4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4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4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4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4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4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4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5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5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5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5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5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5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5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5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5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5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6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6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6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6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96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96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96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96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6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6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7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7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7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7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7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7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7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7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7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7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8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8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8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8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98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598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98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598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8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8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9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9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9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9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9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9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9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599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9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599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0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0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0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0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0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0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0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0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0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0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1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1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012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013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014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015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1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1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1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1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2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2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2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2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2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2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2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2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2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2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3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3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032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033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034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035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3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3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3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3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4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4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4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4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4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4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4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4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4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4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5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5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5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5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5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5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5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5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5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5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060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061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062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063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6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6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6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6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6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6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7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7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7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7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7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7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7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7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7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7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080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081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082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083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8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8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8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8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8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8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9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9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9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9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9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9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9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09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9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09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0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0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0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0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0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0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0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0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108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109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110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111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1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1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1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1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1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1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1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1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2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2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2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2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2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2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2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2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128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129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130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131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3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3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3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3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3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3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3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3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4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4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4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4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4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4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4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4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4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4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5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5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5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5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5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5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156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157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158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159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6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6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6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6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6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6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6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6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6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6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7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7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7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7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7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7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176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177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178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179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8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8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8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8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84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85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86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87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8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8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9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9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9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9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9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9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9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19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9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19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0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0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0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0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20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20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20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20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0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0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1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1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1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1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1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1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1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1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1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1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2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2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2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2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224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140970</xdr:rowOff>
    </xdr:to>
    <xdr:sp>
      <xdr:nvSpPr>
        <xdr:cNvPr id="6225" name="Text Box 52"/>
        <xdr:cNvSpPr txBox="1"/>
      </xdr:nvSpPr>
      <xdr:spPr>
        <a:xfrm>
          <a:off x="10457180" y="86614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226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31115</xdr:colOff>
      <xdr:row>16</xdr:row>
      <xdr:rowOff>142875</xdr:rowOff>
    </xdr:to>
    <xdr:sp>
      <xdr:nvSpPr>
        <xdr:cNvPr id="6227" name="Text Box 52"/>
        <xdr:cNvSpPr txBox="1"/>
      </xdr:nvSpPr>
      <xdr:spPr>
        <a:xfrm>
          <a:off x="10457180" y="86614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28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29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30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31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32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33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34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35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36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37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38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39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40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140970</xdr:rowOff>
    </xdr:to>
    <xdr:sp>
      <xdr:nvSpPr>
        <xdr:cNvPr id="6241" name="Text Box 52"/>
        <xdr:cNvSpPr txBox="1"/>
      </xdr:nvSpPr>
      <xdr:spPr>
        <a:xfrm>
          <a:off x="10457180" y="86614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42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30480</xdr:colOff>
      <xdr:row>16</xdr:row>
      <xdr:rowOff>142875</xdr:rowOff>
    </xdr:to>
    <xdr:sp>
      <xdr:nvSpPr>
        <xdr:cNvPr id="6243" name="Text Box 52"/>
        <xdr:cNvSpPr txBox="1"/>
      </xdr:nvSpPr>
      <xdr:spPr>
        <a:xfrm>
          <a:off x="10457180" y="86614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4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4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4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4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4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4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5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5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25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25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25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25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5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5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5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5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6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6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6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6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6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6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6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6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6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6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7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7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27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27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27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27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7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7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7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7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8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8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8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8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8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8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8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8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8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8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9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9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9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9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9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9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9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29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9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29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300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301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302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303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0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0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0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0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0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0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1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1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1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1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1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1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1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1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1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1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320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321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322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323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2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2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2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2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2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2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3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3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3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3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3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3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3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3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3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3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4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4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4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4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4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4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4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4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348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349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350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351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5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5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5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5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5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5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5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5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6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6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6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6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6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6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6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6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368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369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370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371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7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7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7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7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7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7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7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7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8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8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8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8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8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8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8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8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8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8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9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9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9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39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9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39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396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397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398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399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0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0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0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0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0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0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0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0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0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0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1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1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1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1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1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1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416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417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418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419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2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2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2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2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2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2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2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2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2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2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3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3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3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3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3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3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3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3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3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3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4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4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4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4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444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445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446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447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4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4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5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5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5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5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5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5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5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5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5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5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6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6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6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6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464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465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466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467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6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6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7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7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7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7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7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7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7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7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7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7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8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8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8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8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8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8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8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8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8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8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9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9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49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49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49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49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9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49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9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49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0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0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0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0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0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0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0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0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0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0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1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1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51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51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51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51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1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1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1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1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2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2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2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2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2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2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2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2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2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2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3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3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3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3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3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3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3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3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3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3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540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541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542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543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4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4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4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4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4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4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5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5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5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5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5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5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5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5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5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5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560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561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562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563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6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6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6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6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6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6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7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7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7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7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7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7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7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7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7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7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8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8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8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8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8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8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8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8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588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589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590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591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9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9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9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9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9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59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9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59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0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0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0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0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0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0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0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0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608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609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610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611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1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1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1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1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1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1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1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1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2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2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2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2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2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2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2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2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2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2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3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3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3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3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3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3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636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637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638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639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4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4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4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4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4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4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4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4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4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4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5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5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5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5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5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5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656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657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658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659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6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6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6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6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6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6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6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6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6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6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7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7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7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7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7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7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7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7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7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7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8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8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8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8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684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685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686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687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8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8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9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9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9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9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9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9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9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69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9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69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0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0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0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0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704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705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706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707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0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0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1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1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1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1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1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1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1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1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1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1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2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2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2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2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2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2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2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2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2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2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3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3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73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73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73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73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3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3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3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3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4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4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4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4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4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4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4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4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4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4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5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5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75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75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75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75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5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5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5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5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6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6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6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6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6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6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6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6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6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6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7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7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7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7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7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7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7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7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7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7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780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781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782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783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8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8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8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8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8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8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9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9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9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9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9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9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9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79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9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79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800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801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802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803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0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0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0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0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0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0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1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1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1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1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1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1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1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1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1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1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2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2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2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2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2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2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2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2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828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829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830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831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3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3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3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3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3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3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3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3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4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4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4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4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4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4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4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4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848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849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850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851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5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5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5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5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5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5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5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5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6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6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6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6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6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6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6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6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6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6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7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7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7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7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7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7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876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877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878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879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8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8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8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8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8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8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8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8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8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8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9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9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9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89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9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89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896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897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898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899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0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0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0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0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0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0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0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0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0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0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1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1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1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1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1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1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1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1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1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1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2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2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2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2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924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925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926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927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2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2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3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3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3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3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3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3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3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3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3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3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4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4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4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4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944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945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946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947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4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4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5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5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5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5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5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5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5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5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5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5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6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6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6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6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6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6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6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6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6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6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7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7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97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97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97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97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7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7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7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7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8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8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8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8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8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8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8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8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8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8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9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9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99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699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99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699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9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699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9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699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0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0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0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0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0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0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0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0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0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0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1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1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1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1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1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1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1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1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1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1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020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021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022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023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2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2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2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2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2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2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3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3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3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3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3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3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3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3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3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3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040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041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042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043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4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4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4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4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4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4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5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5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5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5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5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5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5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5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5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5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6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6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6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6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6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6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6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6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068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069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070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071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7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7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7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7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7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7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7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7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8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8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8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8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8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8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8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8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088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089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090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091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9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9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9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9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9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09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9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09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0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0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0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0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0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0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0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0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0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0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1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1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1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1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1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1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116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117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118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119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2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2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2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2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2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2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2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2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2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2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3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3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3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3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3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3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136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137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138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139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4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4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4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4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4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4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4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4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4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4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5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5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5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5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5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5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5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5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5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5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6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6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6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6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164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165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166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167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6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6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7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7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7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7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7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7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7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7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7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7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8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8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8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8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184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185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186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187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8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8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9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9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9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9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9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9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9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19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9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19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0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0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0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0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0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0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0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0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0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0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1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1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21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21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21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21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1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1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1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1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2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2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2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2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2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2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2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2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2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2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3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3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23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23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23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23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3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3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3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3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4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4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4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4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4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4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4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4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4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4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5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5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5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5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5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5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5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5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5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5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260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261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262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263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6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6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6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6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6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6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7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7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7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7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7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7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7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7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7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7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280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281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282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283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8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8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8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8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8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8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9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9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9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9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9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9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9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29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9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29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0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0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0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0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0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0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0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0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308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309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310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311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1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1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1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1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1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1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1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1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2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2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2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2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2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2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2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2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328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329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330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331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3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3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3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3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3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3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3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3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4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4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4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4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4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4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4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4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4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4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5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5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5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5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5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5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356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357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358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359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6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6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6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6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6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6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6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6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6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6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7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7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7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7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7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7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376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377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378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379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8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8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8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8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8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8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8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8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8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8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9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9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9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9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9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9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9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39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9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39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0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0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0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0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404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405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406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407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0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0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1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1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1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1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1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1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1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1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1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1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2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2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2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2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424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425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426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427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2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2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3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3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32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33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34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35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3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3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3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3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4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4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4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4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4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4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4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4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4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4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5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5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45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45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45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45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5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5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5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5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6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6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6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6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6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6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6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6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6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6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7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7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472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141605</xdr:rowOff>
    </xdr:to>
    <xdr:sp>
      <xdr:nvSpPr>
        <xdr:cNvPr id="7473" name="Text Box 52"/>
        <xdr:cNvSpPr txBox="1"/>
      </xdr:nvSpPr>
      <xdr:spPr>
        <a:xfrm>
          <a:off x="10457180" y="86614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474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42545</xdr:colOff>
      <xdr:row>16</xdr:row>
      <xdr:rowOff>142240</xdr:rowOff>
    </xdr:to>
    <xdr:sp>
      <xdr:nvSpPr>
        <xdr:cNvPr id="7475" name="Text Box 52"/>
        <xdr:cNvSpPr txBox="1"/>
      </xdr:nvSpPr>
      <xdr:spPr>
        <a:xfrm>
          <a:off x="10457180" y="86614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76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77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78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79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80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81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82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83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84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85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86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87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88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141605</xdr:rowOff>
    </xdr:to>
    <xdr:sp>
      <xdr:nvSpPr>
        <xdr:cNvPr id="7489" name="Text Box 52"/>
        <xdr:cNvSpPr txBox="1"/>
      </xdr:nvSpPr>
      <xdr:spPr>
        <a:xfrm>
          <a:off x="10457180" y="86614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90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15</xdr:row>
      <xdr:rowOff>0</xdr:rowOff>
    </xdr:from>
    <xdr:to>
      <xdr:col>13</xdr:col>
      <xdr:colOff>41910</xdr:colOff>
      <xdr:row>16</xdr:row>
      <xdr:rowOff>142240</xdr:rowOff>
    </xdr:to>
    <xdr:sp>
      <xdr:nvSpPr>
        <xdr:cNvPr id="7491" name="Text Box 52"/>
        <xdr:cNvSpPr txBox="1"/>
      </xdr:nvSpPr>
      <xdr:spPr>
        <a:xfrm>
          <a:off x="10457180" y="86614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49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4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49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4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49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4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49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4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50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50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50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50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0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0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0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1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1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1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1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1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52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52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52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52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2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2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2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3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3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3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3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3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4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4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4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4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54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54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55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55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5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5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5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5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6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6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6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6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56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56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57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57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7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7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7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7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8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8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8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8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8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9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9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5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9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5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59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59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59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59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0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0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0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0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0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1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1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1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61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61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61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61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2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2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2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2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2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3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3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3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3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3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4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4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64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64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64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64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4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5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5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5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5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5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6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6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66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66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66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66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6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7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7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7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7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7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8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8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8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8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8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9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69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69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69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69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9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6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9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6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0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0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0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0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0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1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71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71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71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71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1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1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2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2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2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2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2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3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3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3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3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3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74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74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74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74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4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4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4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5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5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5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5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5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76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76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76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76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6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6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6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7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7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7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7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7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8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8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8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8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78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78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79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79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9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9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9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7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9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7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0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0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0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0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80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80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81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81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1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1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1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1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2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2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2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2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2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3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3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3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83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83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83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83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4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4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4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4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4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5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5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5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85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85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85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85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6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6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6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6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6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7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7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7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7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7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8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8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88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88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88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88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8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9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9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9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9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8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9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8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0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0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90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90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90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90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0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1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1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1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1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1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2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2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2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2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2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3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93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93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93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93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3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3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4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4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4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4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4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5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95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95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95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95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5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5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6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6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6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6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6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7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7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7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7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7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98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798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98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798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8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8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8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9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9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9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9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79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9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79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00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00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00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00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0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0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0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1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1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1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1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1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2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2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2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2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02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02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03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03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3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3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3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3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4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4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4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4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04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04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05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05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5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5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5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5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6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6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6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6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6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7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7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7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07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07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07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07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8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8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8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8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8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9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9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0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9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0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09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09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09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09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0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0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0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0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0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1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1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1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1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1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2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2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12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12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12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12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2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3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3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3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3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3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4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4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14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14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14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14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4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5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5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5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5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5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6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6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6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6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6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7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17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17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17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17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7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7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8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8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8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8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8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9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19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19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19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19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9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1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9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1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0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0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0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0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0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1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1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1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1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1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22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22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22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22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2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2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2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3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3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3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3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3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24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24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24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24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4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4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4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5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5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5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5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5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6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6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6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6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26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26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27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27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7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7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7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7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8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8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8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8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28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28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29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29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9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9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9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2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9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2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0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0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0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0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0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1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1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1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31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31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31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31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2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2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2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2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2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3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3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3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33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33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33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33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4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4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4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4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4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5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5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5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5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5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6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6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36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36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36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36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6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7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7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7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7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7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8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8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38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38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38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38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8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9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9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9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9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3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9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3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0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0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0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0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0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1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41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41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41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41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1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1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2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2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2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2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2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3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43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43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43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43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3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3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4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4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4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4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4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5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5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5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5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5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46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46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46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46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6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6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6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7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7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7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7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7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48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48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48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48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8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8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8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9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9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9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9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4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9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4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0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0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0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0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50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50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51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51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1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1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1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1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2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2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2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2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52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52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53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53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3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3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3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3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4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4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4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4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4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5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5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5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55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55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55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55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6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6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6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6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6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7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7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7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57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57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57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57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8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8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8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8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8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9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9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9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9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5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9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5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0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0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60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60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60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60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0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1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1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1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1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1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2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2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62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62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62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62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2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3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3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3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3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3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4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4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4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4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4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5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65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65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65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65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5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5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6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6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6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6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6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7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67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67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67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67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7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7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8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8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8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8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8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9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9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9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9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6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9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6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70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70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70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70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0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0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0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1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1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1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1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1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72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872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72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872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2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2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2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3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3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3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3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87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3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87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4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4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4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4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74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74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75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75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5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5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5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5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6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6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6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6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76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76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77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77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7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7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7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7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8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8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8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8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8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9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9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7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9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7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79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79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79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79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0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0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0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0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0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1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1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1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81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81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81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81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2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2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2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2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2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3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3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3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3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3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4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4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84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84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84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84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4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5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5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5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5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5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6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6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86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86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86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86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6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7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7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7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7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7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8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8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8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8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8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9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89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89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89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89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9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8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9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8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0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0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0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0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0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1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91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91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91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91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1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1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2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2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2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2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2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3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3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3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3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3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94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94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94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94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4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4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4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5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5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5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5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5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96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96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96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96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6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6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6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7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7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7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7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7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8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8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8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8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98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898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99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899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9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9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9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89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9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89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0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0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0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0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00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00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01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01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1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1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1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1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2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2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2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2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2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3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3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3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03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03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03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03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4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4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4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4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4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5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5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5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05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05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05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05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6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6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6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6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6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7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7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7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7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7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8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8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08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08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08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08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8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9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9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9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9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0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9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0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0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0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10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10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10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10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0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1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1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1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1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1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2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2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2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2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2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3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13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13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13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13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3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3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4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4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4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4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4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5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15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15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15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15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5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5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6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6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6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6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6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7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7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7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7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7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18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18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18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18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8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8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8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9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9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9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9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1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9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1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20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20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20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20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0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0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0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1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1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1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1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1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2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2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2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2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22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22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23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23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3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3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3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3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4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4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4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4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24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24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25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25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5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5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5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5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6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6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6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6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6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7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7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7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27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27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27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27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8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8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8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8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8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9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9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2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9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2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29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29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29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29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0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0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0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0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0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1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1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1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1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1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2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2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32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32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32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32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2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3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3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3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3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3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4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4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34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34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34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34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4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5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5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5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5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5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6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6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6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6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6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7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37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37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37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37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7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7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8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8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8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8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8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9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39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39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39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39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9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3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9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3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0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0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0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0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0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1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1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1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1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1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42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42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42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42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2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2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2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3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3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3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3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3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44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44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44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44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4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4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4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5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5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5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5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5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6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6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6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6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46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46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47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47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7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7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7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7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8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8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8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8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48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48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49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49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9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9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9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4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9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4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0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0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0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0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0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1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1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1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51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51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51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51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2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2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2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2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2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3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3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3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53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53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53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53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4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4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4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4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4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5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5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5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5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5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6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6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56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56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56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56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6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7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7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7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7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7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8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8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58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58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58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58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8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9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9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9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9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5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9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5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0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0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0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0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0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1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61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61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61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61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1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1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2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2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2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2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2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3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63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63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63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63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3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3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4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4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4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4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4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5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5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5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5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5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66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66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66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66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6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6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6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7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7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7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7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7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68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68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68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68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8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8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8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9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9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9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9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6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9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6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0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0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0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0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70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70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71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71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1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1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1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1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2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2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2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2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72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72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73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73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3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3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3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3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4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4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4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4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4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5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5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5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75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75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75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75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6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6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6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6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6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7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7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7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77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77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77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77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8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8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8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8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8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9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9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9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9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7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9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7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0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0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80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80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80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80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0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1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1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1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1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1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2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2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82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82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82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82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2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3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3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3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3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3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4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4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4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4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4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5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85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85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85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85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5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5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6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6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6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6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6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7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87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87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87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87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7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7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8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8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8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8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8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9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9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9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9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8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9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8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90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90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90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90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0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0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0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1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1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1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1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1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92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92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92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92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2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2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2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3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3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3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3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3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4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4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4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4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94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94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95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95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5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5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5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5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6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6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6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6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96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996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97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997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7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7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7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7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8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8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8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99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8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99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99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99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99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99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99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99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99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99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999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999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999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999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01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01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01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01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04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04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04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04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06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06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06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06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09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09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09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09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0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0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11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11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11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11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14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14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14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14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16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16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16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16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18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18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19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19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1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1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20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20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21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21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23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23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23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23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25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25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25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25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28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28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28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28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2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2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30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30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30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30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33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33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33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33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35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35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35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35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38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38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38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38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3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3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40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40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40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40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42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42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43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43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44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44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45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45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47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47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47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47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4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4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49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49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49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49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52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52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52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52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54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54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54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54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57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57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57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57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59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59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59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59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5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5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62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62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62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62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64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64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64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64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66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66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67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67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68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68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69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69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6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6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71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71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71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71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73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73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73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73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76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76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76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76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78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78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78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78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7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7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81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81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81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81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83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83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83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83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86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86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86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86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88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88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88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88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8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8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90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90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91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91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92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92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93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93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95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95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95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95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97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097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97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097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09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09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00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00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00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00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02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02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02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02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05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05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05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05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07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07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07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07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0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0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10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10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10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10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12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12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12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12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14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14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15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15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16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16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17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17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1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1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19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19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19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19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21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1121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21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1121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112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112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24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24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24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24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26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26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26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26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29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29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29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29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2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2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31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31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31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31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34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34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34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34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36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36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36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36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38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38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39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39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3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3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40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40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41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41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43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43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43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43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45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45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45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45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48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48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48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48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4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4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50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50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50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50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53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53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53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53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55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55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55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55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58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58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58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58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5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5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60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60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60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60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62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62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63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63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64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64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65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65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67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67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67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67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6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6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69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69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69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69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72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72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72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72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74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74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74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74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77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77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77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77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79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79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79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79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7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7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82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82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82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82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84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84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84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84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86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86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87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87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88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88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89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89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8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8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91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91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91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91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93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93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93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93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96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96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96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96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98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198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98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198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19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19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01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01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01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01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03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03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03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03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06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06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06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06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08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08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08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08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0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0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10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10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11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11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12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12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13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13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15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15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15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15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17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17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17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17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1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1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20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20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20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20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22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22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22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22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25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25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25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25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27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27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27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27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2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2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30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30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30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30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32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32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32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32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34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34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35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35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36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36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37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37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3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3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39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39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39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39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41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41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41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41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44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44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44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44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46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1246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46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1246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124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124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4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48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4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48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4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49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4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49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49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49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49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49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4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49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4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0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0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0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0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0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1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1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51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51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51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51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1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2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2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2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2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2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3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3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3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3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3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4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54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54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54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54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4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4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5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5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5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5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5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6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56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56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56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56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6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6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7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7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7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7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7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8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8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8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8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8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58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59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59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59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9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9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59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5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0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0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0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0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0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60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61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61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61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1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1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1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2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2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2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2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2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3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3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3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3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63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63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63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64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4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4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4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4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5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5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5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5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65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65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65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66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6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6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6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6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7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7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7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7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7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8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8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8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68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68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68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68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9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9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9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9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69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6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0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0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0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70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70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70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70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1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1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1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1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1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2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2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2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2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2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3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3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73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73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73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73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3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4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4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4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4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4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5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5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75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75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75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75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5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6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6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6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6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6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7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7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7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7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7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8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78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78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78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78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8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8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9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9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9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9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79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7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0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80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80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80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80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0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0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1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1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1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1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1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2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2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2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2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2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82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83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83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83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3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3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3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4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4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4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4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4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84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85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85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85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5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5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5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6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6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6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6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6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7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7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7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7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87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87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87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88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8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8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8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8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9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9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89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89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89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89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89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90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0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0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0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0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1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1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1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1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1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2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2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2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92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92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92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92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3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3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3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3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3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4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4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4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94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94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94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94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5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5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5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5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5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6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6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6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6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6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7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7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97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97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97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97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7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8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8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8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8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8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9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9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99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299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99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299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299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29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0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0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0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0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0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1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1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1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1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1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2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02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02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02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02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2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2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3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3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3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3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3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4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04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04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04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04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4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4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5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5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5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5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5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6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6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6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6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6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06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07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07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07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7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7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7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8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8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8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8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8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08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09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09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09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9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9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09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0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0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0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0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0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0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1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1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1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1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11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11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11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12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2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2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2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2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3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3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3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3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13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13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13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14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4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4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4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4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5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5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5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5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5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6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6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6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16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16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16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16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7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7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7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7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7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8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8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8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18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18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18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18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9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9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9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9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19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1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0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0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0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0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0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1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1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21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21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21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21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1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2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2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2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2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2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3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3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23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23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23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23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3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4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4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4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4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4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5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5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5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5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5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6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26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26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26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26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6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6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7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7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7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7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7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8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28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28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28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28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8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8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9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9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9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9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29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2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0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0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0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0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0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30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31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31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31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1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1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1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2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2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2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2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2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32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33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33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33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3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3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3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4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4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4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4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4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5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5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5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5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35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35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35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36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6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6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6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6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7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7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7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7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37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37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37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38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8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8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8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8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9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9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9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9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39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3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0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0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0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40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40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40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40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1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1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1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1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1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2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2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2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42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42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42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42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3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3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3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3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3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4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4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4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4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4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5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5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45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45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45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45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5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6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6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6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6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6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7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7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47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47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47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47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7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8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8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8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8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8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9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9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9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9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49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4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0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50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50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50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50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0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0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1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1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1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1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1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2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521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522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523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524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2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2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3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3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3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3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3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4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4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4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4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4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4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4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54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55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55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55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5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5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5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6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6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6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6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6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6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6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569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570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571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572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7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7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7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8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8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8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8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8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9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9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9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59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9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59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59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59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59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60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0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0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0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0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1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1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1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1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1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1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617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618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619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620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2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2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2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2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3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3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3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3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3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3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3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3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3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4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4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4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4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4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64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64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64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64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4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5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5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5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5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5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5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5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5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5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5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6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6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6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6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6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665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666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667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668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6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7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7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7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73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74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75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76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7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7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7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8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8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8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8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8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8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8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8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8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8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9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9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9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69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69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69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69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9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69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69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0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0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0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0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0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0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0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0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0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0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1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1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1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713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140970</xdr:rowOff>
    </xdr:to>
    <xdr:sp>
      <xdr:nvSpPr>
        <xdr:cNvPr id="13714" name="Text Box 52"/>
        <xdr:cNvSpPr txBox="1"/>
      </xdr:nvSpPr>
      <xdr:spPr>
        <a:xfrm>
          <a:off x="10457180" y="9093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715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31115</xdr:colOff>
      <xdr:row>17</xdr:row>
      <xdr:rowOff>142875</xdr:rowOff>
    </xdr:to>
    <xdr:sp>
      <xdr:nvSpPr>
        <xdr:cNvPr id="13716" name="Text Box 52"/>
        <xdr:cNvSpPr txBox="1"/>
      </xdr:nvSpPr>
      <xdr:spPr>
        <a:xfrm>
          <a:off x="10457180" y="9093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17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18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19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20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21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22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23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24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25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26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27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28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29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140970</xdr:rowOff>
    </xdr:to>
    <xdr:sp>
      <xdr:nvSpPr>
        <xdr:cNvPr id="13730" name="Text Box 52"/>
        <xdr:cNvSpPr txBox="1"/>
      </xdr:nvSpPr>
      <xdr:spPr>
        <a:xfrm>
          <a:off x="10457180" y="9093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31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30480</xdr:colOff>
      <xdr:row>17</xdr:row>
      <xdr:rowOff>142875</xdr:rowOff>
    </xdr:to>
    <xdr:sp>
      <xdr:nvSpPr>
        <xdr:cNvPr id="13732" name="Text Box 52"/>
        <xdr:cNvSpPr txBox="1"/>
      </xdr:nvSpPr>
      <xdr:spPr>
        <a:xfrm>
          <a:off x="10457180" y="9093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3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3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3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4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74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74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74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74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4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4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5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5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5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5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5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6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76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76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76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76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6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6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7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7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7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7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7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8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8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8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8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8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78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79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79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79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9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9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79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7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0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0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0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0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0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80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81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81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81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1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1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1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2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2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2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2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2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3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3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3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3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83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83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83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84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4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4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4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4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5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5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5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5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85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85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85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86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6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6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6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6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7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7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7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7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7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8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8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8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88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88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88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88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9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9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9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9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89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8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0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0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0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90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90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90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90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1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1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1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1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1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2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2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2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2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2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3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3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93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93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93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93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3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4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4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4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4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4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5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5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95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95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95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95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5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6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6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6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6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6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7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7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7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7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7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8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98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398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98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398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8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8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9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9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9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9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399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39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0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00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00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00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00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0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0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1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1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1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1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1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2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2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2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2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2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02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03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03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03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3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3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3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4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4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4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4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4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04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05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05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05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5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5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5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6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6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6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6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6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7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7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7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7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07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07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07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08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8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8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8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8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9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9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09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09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09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09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09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10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0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0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0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0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1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1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1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1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1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2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2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2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12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12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12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12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3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3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3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3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3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4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4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4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14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14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14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14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5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5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5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5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5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6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6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6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6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6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7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7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17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17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17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17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7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8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8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8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8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8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9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9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19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19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19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19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19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1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0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0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0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0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0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1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1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1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1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1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2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22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22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22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22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2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2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3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3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3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3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3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4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24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24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24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24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4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4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5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5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5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5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5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6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6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6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6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6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26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27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27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27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7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7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7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8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8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8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8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8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28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29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29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29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9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9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29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2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0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0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0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0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0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1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1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1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1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31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31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31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32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2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2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2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2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3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3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3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3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33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33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33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34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4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4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4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4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5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5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5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5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5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6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6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6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36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36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36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36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7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7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7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7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7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8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8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8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38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38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38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38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9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9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9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9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39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3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0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0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0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0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0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1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1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41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41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41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41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1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2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2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2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2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2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3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3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43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43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43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43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3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4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4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4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4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4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5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5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5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5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5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6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46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46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46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46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6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6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7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7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7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7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7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8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48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48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48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48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8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8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9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9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9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9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49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4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0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0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0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0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0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50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51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51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51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1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1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1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2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2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2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2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2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52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53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53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53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3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3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3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4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4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4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4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4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5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5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5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5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55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55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55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56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6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6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6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6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7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7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7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7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57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57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57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58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8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8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8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8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9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9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9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9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59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5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0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0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0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60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60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60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60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1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1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1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1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1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2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2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2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62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62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62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62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3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3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3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3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3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4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4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4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4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4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5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5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65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65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65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65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5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6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6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6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6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6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7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7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67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67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67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67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7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8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8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8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8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8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9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9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9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9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69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6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0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70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70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70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70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0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0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1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1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1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1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1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2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72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72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72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72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2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2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3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3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3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3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3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4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4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4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4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4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74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75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75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75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5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5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5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6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6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6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6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6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769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770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771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772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7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7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7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8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8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8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8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8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9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9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9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79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9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79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79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79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79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80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0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0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0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0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1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1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1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1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1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1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817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818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819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820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2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2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2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2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3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3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3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3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3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4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4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4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4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4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84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84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84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84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5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5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5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5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5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6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6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6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6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6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865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866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867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868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7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7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7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7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7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8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8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8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8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8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8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8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8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8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8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9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9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9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89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89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89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89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9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89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89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0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0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0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0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0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0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0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0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0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0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1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1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1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913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914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915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916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1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1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1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2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21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22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23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24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2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2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2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2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2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3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3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3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3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3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3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3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3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3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3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4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94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94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94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94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4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4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4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4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4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5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5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5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5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5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5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5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5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5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5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6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961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141605</xdr:rowOff>
    </xdr:to>
    <xdr:sp>
      <xdr:nvSpPr>
        <xdr:cNvPr id="14962" name="Text Box 52"/>
        <xdr:cNvSpPr txBox="1"/>
      </xdr:nvSpPr>
      <xdr:spPr>
        <a:xfrm>
          <a:off x="10457180" y="9093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963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42545</xdr:colOff>
      <xdr:row>17</xdr:row>
      <xdr:rowOff>142240</xdr:rowOff>
    </xdr:to>
    <xdr:sp>
      <xdr:nvSpPr>
        <xdr:cNvPr id="14964" name="Text Box 52"/>
        <xdr:cNvSpPr txBox="1"/>
      </xdr:nvSpPr>
      <xdr:spPr>
        <a:xfrm>
          <a:off x="10457180" y="9093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65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66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67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68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69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70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71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72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73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74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75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76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77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141605</xdr:rowOff>
    </xdr:to>
    <xdr:sp>
      <xdr:nvSpPr>
        <xdr:cNvPr id="14978" name="Text Box 52"/>
        <xdr:cNvSpPr txBox="1"/>
      </xdr:nvSpPr>
      <xdr:spPr>
        <a:xfrm>
          <a:off x="10457180" y="9093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79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41910</xdr:colOff>
      <xdr:row>17</xdr:row>
      <xdr:rowOff>142240</xdr:rowOff>
    </xdr:to>
    <xdr:sp>
      <xdr:nvSpPr>
        <xdr:cNvPr id="14980" name="Text Box 52"/>
        <xdr:cNvSpPr txBox="1"/>
      </xdr:nvSpPr>
      <xdr:spPr>
        <a:xfrm>
          <a:off x="10457180" y="9093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498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498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498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498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498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498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498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498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498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499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499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499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499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499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499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499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499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499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499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0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0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0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0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0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0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0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0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0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00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01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01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01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1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1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1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1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1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1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1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2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2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2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2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2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2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2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2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2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2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3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3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3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3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3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3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3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037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038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039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040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4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4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4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4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4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4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4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4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4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5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5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5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5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5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5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5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057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058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059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060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6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6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6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6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6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6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6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6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6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7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7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7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7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7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7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7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7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7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7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8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8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8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8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8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085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086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087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088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8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9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9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9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9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9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9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9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9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09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09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0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0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0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0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0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105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106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107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108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0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1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1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1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1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1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1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1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1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1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1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2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2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2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2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2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2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2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2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2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2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3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3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3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133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134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135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136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3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3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3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4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4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4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4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4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4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4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4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4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4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5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5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5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153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154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155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156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5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5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5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6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6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6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6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6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6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6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6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6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6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7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7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7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7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7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7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7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7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7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7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8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181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182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183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184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8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8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8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8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8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9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9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9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9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9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9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9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9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19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19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0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201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202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203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204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0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0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0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0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0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1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1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1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1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1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1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1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1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1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1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2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2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2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2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2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2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2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2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2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22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23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23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23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3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3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3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3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3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3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3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4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4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4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4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4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4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4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4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4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24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25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25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25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5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5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5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5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5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5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5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6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6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6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6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6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6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6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6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6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6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7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7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7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7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7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7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7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277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278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279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280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8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8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8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8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8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8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8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8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8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9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9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9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9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29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9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29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297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298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299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300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0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0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0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0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0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0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0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0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0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1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1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1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1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1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1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1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1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1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1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2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2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2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2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2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325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326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327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328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2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3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3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3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3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3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3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3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3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3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3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4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4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4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4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4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345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346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347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348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4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5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5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5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5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5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5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5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5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5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5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6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6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6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6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6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6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6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6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6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6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7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7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7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373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374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375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376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7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7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7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8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8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8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8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8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8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8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8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8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8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9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9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9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393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394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395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396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9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39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39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0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0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0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0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0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0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0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0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0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0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1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1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1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1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1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1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1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1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1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1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2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421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422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423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424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2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2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2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2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2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3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3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3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3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3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3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3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3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3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3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4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441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442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443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444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4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4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4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4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4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5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5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5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5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5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5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5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5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5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5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6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6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6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6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6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6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6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6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6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46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47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47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47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7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7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7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7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7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7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7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8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8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8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8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8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8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8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8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8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48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49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49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49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9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9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9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9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9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49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49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0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0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0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0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0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0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0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0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0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0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1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1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1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1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1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1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1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517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518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519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520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2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2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2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2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2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2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2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2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2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3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3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3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3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3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3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3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537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538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539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540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4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4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4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4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4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4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4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4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4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5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5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5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5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5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5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5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5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5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5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6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6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6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6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6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565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566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567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568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6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7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7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7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7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7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7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7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7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7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7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8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8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8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8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8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585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586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587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588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8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9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9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9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9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9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9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9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9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59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59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0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0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0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0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0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0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0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0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0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0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1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1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1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613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614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615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616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1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1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1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2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2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2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2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2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2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2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2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2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2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3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3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3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633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634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635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636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3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3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3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4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4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4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4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4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4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4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4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4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4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5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5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5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5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5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5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5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5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5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5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6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661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662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663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664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6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6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6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6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6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7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7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7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7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7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7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7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7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7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7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8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681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682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683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684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8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8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8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8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8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9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9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9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9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9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9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9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9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69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69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0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0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0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0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0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0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0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0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0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70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71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71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71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1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1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1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1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1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1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1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2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2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2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2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2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2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2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2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2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72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73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73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73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3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3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3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3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3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3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3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4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4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4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4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4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4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4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4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4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4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5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5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5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5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5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5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5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757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758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759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760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6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6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6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6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6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6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6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6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6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7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7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7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7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7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7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7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777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778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779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780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8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8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8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8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8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8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8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8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8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9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9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9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9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9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9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9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9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79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79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0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0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0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0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0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805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806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807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808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0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1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1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1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1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1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1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1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1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1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1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2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2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2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2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2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825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826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827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828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2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3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3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3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3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3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3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3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3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3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3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4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4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4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4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4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4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4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4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4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4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5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5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5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853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854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855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856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5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5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5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6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6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6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6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6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6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6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6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6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6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7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7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7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873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874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875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876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7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7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7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8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8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8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8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8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8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8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8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8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8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9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9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9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9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9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9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9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9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89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89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0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901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902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903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904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0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0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0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0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0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1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1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1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1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1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1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1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1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1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1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2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921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922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923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924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2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2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2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2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2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3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3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3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3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3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3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3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3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3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3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4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4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4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4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4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4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4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4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4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94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95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95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95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5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5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5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5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5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5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5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6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6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6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6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6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6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6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6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6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96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97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97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97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7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7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7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7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7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7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7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8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8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8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8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8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8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8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8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8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8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9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9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9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9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599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9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599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997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5998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5999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000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0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0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0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0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0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0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0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0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0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1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1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1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1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1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1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1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017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018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019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020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2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2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2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2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2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2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2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2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2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3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3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3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3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3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3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3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3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3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3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4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4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4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4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4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045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046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047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048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4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5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5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5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5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5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5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5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5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5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5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6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6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6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6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6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065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066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067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068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6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7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7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7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7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7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7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7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7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7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7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8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8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8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8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8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8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8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8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8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8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9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9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9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093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094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095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096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9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09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09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0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0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0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0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0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0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0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0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0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0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1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1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1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113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114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115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116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1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1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1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2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2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2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2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2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2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2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2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2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2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3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3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3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3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3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3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3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3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3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3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4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141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142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143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144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4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4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4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4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4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5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5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5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5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5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5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5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5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5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5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6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161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162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163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164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6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6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6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6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69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70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71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72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7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7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7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7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7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7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7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8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8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8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8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8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8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8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8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8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18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19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19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19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9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9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9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9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9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19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19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0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0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0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0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0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0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0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0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0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209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140970</xdr:rowOff>
    </xdr:to>
    <xdr:sp>
      <xdr:nvSpPr>
        <xdr:cNvPr id="16210" name="Text Box 52"/>
        <xdr:cNvSpPr txBox="1"/>
      </xdr:nvSpPr>
      <xdr:spPr>
        <a:xfrm>
          <a:off x="10457180" y="9525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211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31115</xdr:colOff>
      <xdr:row>18</xdr:row>
      <xdr:rowOff>142875</xdr:rowOff>
    </xdr:to>
    <xdr:sp>
      <xdr:nvSpPr>
        <xdr:cNvPr id="16212" name="Text Box 52"/>
        <xdr:cNvSpPr txBox="1"/>
      </xdr:nvSpPr>
      <xdr:spPr>
        <a:xfrm>
          <a:off x="10457180" y="9525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13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14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15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16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17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18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19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20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21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22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23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24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25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140970</xdr:rowOff>
    </xdr:to>
    <xdr:sp>
      <xdr:nvSpPr>
        <xdr:cNvPr id="16226" name="Text Box 52"/>
        <xdr:cNvSpPr txBox="1"/>
      </xdr:nvSpPr>
      <xdr:spPr>
        <a:xfrm>
          <a:off x="10457180" y="9525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27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30480</xdr:colOff>
      <xdr:row>18</xdr:row>
      <xdr:rowOff>142875</xdr:rowOff>
    </xdr:to>
    <xdr:sp>
      <xdr:nvSpPr>
        <xdr:cNvPr id="16228" name="Text Box 52"/>
        <xdr:cNvSpPr txBox="1"/>
      </xdr:nvSpPr>
      <xdr:spPr>
        <a:xfrm>
          <a:off x="10457180" y="9525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2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3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3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3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3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3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3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3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23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23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23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24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4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4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4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4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4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4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4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4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4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5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5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5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5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5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5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5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25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25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25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26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6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6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6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6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6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6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6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6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6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7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7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7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7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7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7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7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7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7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7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8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8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8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8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8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285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286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287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288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8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9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9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9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9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9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9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9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9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29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29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0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0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0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0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0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305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306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307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308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0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1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1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1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1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1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1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1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1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1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1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2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2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2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2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2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2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2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2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2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2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3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3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3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333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334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335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336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3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3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3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4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4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4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4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4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4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4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4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4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4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5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5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5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353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354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355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356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5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5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5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6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6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6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6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6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6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6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6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6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6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7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7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7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7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7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7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7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7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7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7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8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381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382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383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384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8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8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8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8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8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9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9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9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9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9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9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9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9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39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39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0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401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402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403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404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0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0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0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0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0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1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1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1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1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1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1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1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1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1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1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2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2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2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2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2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2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2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2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2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429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430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431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432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3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3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3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3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3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3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3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4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4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4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4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4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4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4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4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4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449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450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451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452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5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5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5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5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5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5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5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6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6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6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6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6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6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6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6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6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6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7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7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7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7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7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7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7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47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47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47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48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8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8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8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8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8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8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8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8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8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9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9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9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9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49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9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49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49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49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49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50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0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0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0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0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0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0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0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0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0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1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1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1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1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1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1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1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1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1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1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2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2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2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2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2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525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526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527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528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2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3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3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3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3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3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3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3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3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3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3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4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4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4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4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4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545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546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547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548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4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5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5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5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5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5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5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5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5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5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5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6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6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6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6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6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6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6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6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6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6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7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7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7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573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574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575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576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7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7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7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8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8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8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8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8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8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8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8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8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8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9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9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9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593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594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595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596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9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59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59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0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0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0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0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0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0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0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0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0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0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1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1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1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1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1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1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1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1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1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1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2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621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622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623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624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2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2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2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2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2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3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3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3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3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3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3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3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3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3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3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4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641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642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643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644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4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4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4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4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4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5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5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5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5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5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5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5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5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5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5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6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6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6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6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6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6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6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6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6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669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670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671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672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7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7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7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7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7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7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7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8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8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8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8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8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8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8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8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8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689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690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691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692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9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9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9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9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9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69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69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0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0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0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0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0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0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0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0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0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0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1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1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1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1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1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1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1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71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71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71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72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2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2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2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2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2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2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2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2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2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3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3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3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3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3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3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3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73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73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73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74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4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4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4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4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4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4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4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4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4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5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5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5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5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5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5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5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5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5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5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6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6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6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6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6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765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766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767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768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6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7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7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7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7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7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7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7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7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7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7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8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8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8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8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8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785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786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787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788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8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9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9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9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9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9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9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9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9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79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79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0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0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0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0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0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0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0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0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0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0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1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1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1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813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814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815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816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1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1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1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2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2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2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2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2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2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2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2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2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2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3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3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3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833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834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835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836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3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3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3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4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4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4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4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4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4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4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4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4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4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5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5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5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5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5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5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5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5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5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5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6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861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862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863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864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6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6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6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6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6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7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7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7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7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7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7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7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7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7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7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8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881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882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883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884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8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8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8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8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8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9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9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9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9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9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9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9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9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89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89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0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0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0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0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0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0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0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0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0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909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910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911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912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1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1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1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1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1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1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1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2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2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2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2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2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2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2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2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2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929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930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931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932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3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3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3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3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3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3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3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4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4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4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4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4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4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4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4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4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4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5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5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5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5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5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5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5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95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95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95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96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6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6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6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6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6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6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6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6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6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7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7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7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7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7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7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7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97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697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97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698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8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8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8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8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8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8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8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8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8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9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9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9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9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9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9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9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9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699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699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0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0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0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0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0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005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006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007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008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0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1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1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1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1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1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1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1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1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1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1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2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2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2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2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2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025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026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027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028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2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3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3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3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3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3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3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3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3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3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3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4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4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4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4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4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4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4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4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4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4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5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5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5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053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054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055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056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5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5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5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6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6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6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6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6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6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6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6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6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6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7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7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7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073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074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075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076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7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7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7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8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8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8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8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8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8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8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8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8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8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9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9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9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9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9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9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9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9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09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09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0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101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102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103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104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0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0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0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0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0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1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1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1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1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1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1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1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1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1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1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2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121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122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123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124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2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2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2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2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2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3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3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3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3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3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3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3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3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3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3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4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4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4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4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4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4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4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4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4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149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150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151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152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5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5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5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5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5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5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5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6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6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6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6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6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6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6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6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6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169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170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171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172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7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7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7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7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7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7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7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8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8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8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8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8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8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8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8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8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8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9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9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9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9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19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9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19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19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19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19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20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0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0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0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0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0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0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0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0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0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1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1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1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1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1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1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1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21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21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21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22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2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2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2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2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2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2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2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2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2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3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3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3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3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3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3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3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3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3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3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4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4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4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4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4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245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246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247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248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4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5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5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5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5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5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5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5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5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5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5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6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6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6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6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6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265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266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267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268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6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7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7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7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7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7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7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7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7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7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7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8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8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8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8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8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8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8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8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8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8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9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9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9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293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294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295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296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9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29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29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0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0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0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0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0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0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0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0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0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0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1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1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1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313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314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315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316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1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1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1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2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2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2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2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2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2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2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2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2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2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3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3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3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3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3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3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3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3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3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3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4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341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342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343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344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4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4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4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4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4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5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5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5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5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5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5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5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5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5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5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6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361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362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363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364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6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6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6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6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6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7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7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7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7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7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7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7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7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7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7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8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8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8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8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8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8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8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8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8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389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390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391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392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9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9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9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9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9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39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39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0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0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0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0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0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0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0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0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0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409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410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411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412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1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1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1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1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17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18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19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20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2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2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2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2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2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2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2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2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2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3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3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3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3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3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3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3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43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43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43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44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4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4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4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4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4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4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4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4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4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5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5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5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5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5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5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5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457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141605</xdr:rowOff>
    </xdr:to>
    <xdr:sp>
      <xdr:nvSpPr>
        <xdr:cNvPr id="17458" name="Text Box 52"/>
        <xdr:cNvSpPr txBox="1"/>
      </xdr:nvSpPr>
      <xdr:spPr>
        <a:xfrm>
          <a:off x="10457180" y="9525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459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42545</xdr:colOff>
      <xdr:row>18</xdr:row>
      <xdr:rowOff>142240</xdr:rowOff>
    </xdr:to>
    <xdr:sp>
      <xdr:nvSpPr>
        <xdr:cNvPr id="17460" name="Text Box 52"/>
        <xdr:cNvSpPr txBox="1"/>
      </xdr:nvSpPr>
      <xdr:spPr>
        <a:xfrm>
          <a:off x="10457180" y="9525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61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62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63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64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65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66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67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68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69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70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71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72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73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141605</xdr:rowOff>
    </xdr:to>
    <xdr:sp>
      <xdr:nvSpPr>
        <xdr:cNvPr id="17474" name="Text Box 52"/>
        <xdr:cNvSpPr txBox="1"/>
      </xdr:nvSpPr>
      <xdr:spPr>
        <a:xfrm>
          <a:off x="10457180" y="9525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75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17</xdr:row>
      <xdr:rowOff>0</xdr:rowOff>
    </xdr:from>
    <xdr:to>
      <xdr:col>13</xdr:col>
      <xdr:colOff>41910</xdr:colOff>
      <xdr:row>18</xdr:row>
      <xdr:rowOff>142240</xdr:rowOff>
    </xdr:to>
    <xdr:sp>
      <xdr:nvSpPr>
        <xdr:cNvPr id="17476" name="Text Box 52"/>
        <xdr:cNvSpPr txBox="1"/>
      </xdr:nvSpPr>
      <xdr:spPr>
        <a:xfrm>
          <a:off x="10457180" y="9525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248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47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47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47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48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48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48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48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48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48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48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48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48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48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49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49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49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49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49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49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49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49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49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49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0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0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0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0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50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50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50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50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0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0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1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1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1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1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1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1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1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1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1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1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2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2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2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2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2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2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2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2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2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2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3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3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532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533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534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535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3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3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3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3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4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4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4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4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4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4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4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4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4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4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5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5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552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553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554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555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5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5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5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5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6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6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6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6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6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6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6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6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6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6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7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7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7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7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7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7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7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7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7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7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580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581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582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583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8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8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8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8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8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8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9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9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9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9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9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9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9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59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9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59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600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601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602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603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0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0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0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0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0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0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1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1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1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1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1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1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1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1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1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1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2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2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2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2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2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2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2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2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628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629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630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631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3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3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3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3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3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3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3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3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4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4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4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4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4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4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4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4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648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649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650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651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5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5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5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5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5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5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5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5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6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6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6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6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6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6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6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6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6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6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7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7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7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7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7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7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676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677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678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679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8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8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8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8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8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8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8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8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8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8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9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9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9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69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9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69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696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697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698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699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0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0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0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0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0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0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0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0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0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0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1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1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1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1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1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1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1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1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1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1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2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2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2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2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72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72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72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72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2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2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3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3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3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3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3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3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3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3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3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3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4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4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4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4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74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74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74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74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4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4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5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5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5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5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5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5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5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5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5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5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6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6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6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6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6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6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6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6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6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6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7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7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772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773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774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775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7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7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7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7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8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8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8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8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8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8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8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8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8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8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9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9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792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793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794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795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9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79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9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79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0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0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0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0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0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0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0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0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0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0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1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1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1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1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1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1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1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1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1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1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820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821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822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823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2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2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2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2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2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2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3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3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3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3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3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3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3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3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3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3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840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841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842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843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4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4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4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4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4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4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5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5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5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5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5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5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5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5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5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5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6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6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6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6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6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6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6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6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868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869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870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871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7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7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7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7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7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7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7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7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8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8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8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8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8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8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8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8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888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889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890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891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9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9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9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9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9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89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9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89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0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0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0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0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0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0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0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0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0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0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1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1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1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1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1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1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916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917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918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919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2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2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2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2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2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2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2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2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2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2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3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3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3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3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3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3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936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937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938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939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4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4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4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4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4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4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4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4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4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4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5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5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5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5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5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5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5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5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5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5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6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6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6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6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96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96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96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96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6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6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7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7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7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7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7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7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7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7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7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7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8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8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8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8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98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798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98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798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8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8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9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9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9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9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9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9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9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799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9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799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0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0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0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0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0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0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0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0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0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0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1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1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012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013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014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015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1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1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1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1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2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2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2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2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2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2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2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2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2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2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3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3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032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033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034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035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3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3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3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3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4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4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4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4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4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4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4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4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4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4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5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5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5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5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5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5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5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5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5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5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060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061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062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063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6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6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6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6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6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6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7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7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7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7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7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7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7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7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7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7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080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081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082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083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8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8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8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8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8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8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9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9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9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9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9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9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9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09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9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09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0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0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0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0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0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0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0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0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108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109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110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111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1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1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1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1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1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1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1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1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2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2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2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2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2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2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2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2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128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129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130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131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3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3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3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3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3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3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3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3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4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4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4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4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4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4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4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4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4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4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5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5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5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5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5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5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156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157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158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159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6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6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6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6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6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6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6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6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6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6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7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7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7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7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7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7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176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177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178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179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8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8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8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8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8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8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8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8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8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8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9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9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9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9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9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9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9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19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9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19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0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0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0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0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20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20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20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20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0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0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1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1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1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1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1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1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1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1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1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1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2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2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2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2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22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22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22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22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2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2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3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3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3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3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3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3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3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3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3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3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4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4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4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4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4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4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4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4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4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4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5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5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252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253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254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255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5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5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5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5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6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6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6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6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6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6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6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6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6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6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7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7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272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273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274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275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7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7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7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7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8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8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8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8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8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8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8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8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8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8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9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9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9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9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9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9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9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29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9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29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300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301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302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303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0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0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0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0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0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0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1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1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1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1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1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1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1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1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1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1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320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321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322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323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2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2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2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2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2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2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3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3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3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3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3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3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3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3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3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3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4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4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4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4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4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4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4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4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348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349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350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351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5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5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5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5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5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5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5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5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6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6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6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6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6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6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6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6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368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369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370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371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7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7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7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7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7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7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7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7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8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8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8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8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8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8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8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8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8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8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9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9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9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39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9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39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396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397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398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399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0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0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0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0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0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0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0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0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0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0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1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1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1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1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1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1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416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417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418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419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2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2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2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2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2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2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2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2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2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2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3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3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3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3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3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3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3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3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3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3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4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4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4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4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44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44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44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44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4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4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5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5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5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5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5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5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5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5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5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5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6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6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6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6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46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46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46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46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6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6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7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7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7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7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7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7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7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7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7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7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8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8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8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8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8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8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8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8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8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8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9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9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492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493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494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495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9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49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9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49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0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0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0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0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0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0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0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0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0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0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1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1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512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513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514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515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1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1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1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1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2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2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2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2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2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2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2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2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2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2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3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3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3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3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3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3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3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3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3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3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540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541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542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543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4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4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4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4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4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4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5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5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5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5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5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5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5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5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5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5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560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561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562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563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6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6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6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6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6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6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7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7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7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7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7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7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7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7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7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7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8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8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8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8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8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8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8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8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588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589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590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591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9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9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9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9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9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59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9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59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0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0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0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0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0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0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0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0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608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609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610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611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1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1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1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1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1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1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1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1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2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2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2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2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2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2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2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2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2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2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3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3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3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3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3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3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636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637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638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639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4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4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4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4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4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4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4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4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4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4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5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5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5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5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5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5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656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657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658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659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6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6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6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6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64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65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66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67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6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6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7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7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7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7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7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7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7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7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7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7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8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8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8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8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68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68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68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68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8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8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9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9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9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9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9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9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9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69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9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69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70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70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70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70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704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140970</xdr:rowOff>
    </xdr:to>
    <xdr:sp>
      <xdr:nvSpPr>
        <xdr:cNvPr id="18705" name="Text Box 52"/>
        <xdr:cNvSpPr txBox="1"/>
      </xdr:nvSpPr>
      <xdr:spPr>
        <a:xfrm>
          <a:off x="10457180" y="69342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706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31115</xdr:colOff>
      <xdr:row>12</xdr:row>
      <xdr:rowOff>142875</xdr:rowOff>
    </xdr:to>
    <xdr:sp>
      <xdr:nvSpPr>
        <xdr:cNvPr id="18707" name="Text Box 52"/>
        <xdr:cNvSpPr txBox="1"/>
      </xdr:nvSpPr>
      <xdr:spPr>
        <a:xfrm>
          <a:off x="10457180" y="69342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708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709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710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711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712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713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714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715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716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717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718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719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720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140970</xdr:rowOff>
    </xdr:to>
    <xdr:sp>
      <xdr:nvSpPr>
        <xdr:cNvPr id="18721" name="Text Box 52"/>
        <xdr:cNvSpPr txBox="1"/>
      </xdr:nvSpPr>
      <xdr:spPr>
        <a:xfrm>
          <a:off x="10457180" y="69342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722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30480</xdr:colOff>
      <xdr:row>12</xdr:row>
      <xdr:rowOff>142875</xdr:rowOff>
    </xdr:to>
    <xdr:sp>
      <xdr:nvSpPr>
        <xdr:cNvPr id="18723" name="Text Box 52"/>
        <xdr:cNvSpPr txBox="1"/>
      </xdr:nvSpPr>
      <xdr:spPr>
        <a:xfrm>
          <a:off x="10457180" y="69342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2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2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2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2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2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2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3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3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73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73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73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73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3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3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3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3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4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4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4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4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4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4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4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4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4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4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5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5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75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75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75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75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5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5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5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5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6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6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6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6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6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6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6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6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6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6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7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7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7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7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7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7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7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7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7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7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780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781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782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783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8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8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8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8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8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8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9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9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9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9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9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9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9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79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9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79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800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801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802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803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0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0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0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0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0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0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1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1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1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1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1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1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1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1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1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1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2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2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2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2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2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2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2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2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828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829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830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831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3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3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3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3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3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3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3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3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4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4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4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4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4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4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4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4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848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849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850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851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5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5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5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5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5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5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5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5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6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6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6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6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6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6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6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6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6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6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7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7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7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7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7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7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876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877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878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879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8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8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8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8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8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8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8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8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8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8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9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9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9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89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9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89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896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897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898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899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0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0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0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0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0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0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0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0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0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0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1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1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1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1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1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1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1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1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1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1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2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2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2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2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924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925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926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927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2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2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3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3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3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3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3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3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3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3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3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3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4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4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4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4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944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945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946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947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4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4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5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5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5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5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5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5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5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5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5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5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6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6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6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6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6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6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6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6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6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6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7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7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97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97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97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97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7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7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7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7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8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8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8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8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8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8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8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8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8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8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9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9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99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899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99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899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9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899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9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899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0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0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0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0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0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0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0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0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0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0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1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1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1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1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1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1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1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1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1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1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020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021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022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023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2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2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2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2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2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2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3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3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3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3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3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3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3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3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3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3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040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041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042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043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4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4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4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4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4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4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5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5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5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5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5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5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5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5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5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5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6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6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6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6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6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6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6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6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068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069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070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071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7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7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7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7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7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7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7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7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8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8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8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8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8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8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8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8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088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089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090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091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9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9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9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9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9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09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9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09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0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0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0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0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0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0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0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0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0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0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1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1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1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1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1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1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116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117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118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119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2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2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2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2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2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2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2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2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2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2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3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3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3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3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3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3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136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137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138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139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4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4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4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4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4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4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4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4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4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4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5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5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5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5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5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5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5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5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5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5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6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6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6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6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164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165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166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167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6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6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7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7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7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7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7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7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7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7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7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7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8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8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8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8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184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185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186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187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8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8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9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9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9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9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9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9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9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19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9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19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0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0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0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0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0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0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0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0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0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0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1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1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21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21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21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21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1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1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1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1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2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2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2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2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2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2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2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2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2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2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3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3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23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23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23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23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3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3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3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3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4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4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4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4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4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4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4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4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4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4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5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5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5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5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5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5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5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5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5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5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260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261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262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263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6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6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6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6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6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6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7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7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7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7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7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7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7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7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7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7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280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281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282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283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8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8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8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8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8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8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9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9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9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9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9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9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9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29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9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29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0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0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0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0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0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0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0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0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308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309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310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311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1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1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1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1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1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1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1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1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2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2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2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2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2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2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2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2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328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329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330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331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3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3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3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3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3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3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3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3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4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4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4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4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4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4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4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4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4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4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5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5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5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5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5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5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356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357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358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359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6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6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6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6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6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6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6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6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6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6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7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7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7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7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7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7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376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377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378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379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8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8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8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8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8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8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8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8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8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8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9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9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9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9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9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9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9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39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9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39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0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0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0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0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404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405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406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407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0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0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1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1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1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1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1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1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1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1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1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1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2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2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2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2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424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425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426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427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2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2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3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3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3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3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3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3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3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3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3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3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4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4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4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4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4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4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4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4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4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4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5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5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45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45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45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45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5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5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5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5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6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6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6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6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6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6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6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6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6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6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7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7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47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47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47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47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7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7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7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7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8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8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8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8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8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8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8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8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8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8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9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9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9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9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9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9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9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49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9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49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500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501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502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503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0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0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0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0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0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0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1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1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1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1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1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1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1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1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1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1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520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521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522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523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2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2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2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2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2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2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3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3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3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3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3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3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3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3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3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3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4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4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4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4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4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4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4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4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548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549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550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551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5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5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5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5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5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5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5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5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6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6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6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6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6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6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6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6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568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569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570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571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7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7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7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7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7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7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7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7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8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8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8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8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8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8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8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8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8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8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9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9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9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59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9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59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596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597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598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599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0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0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0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0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0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0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0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0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0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0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1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1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1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1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1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1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616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617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618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619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2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2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2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2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2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2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2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2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2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2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3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3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3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3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3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3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3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3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3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3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4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4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4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4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644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645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646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647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4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4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5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5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5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5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5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5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5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5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5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5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6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6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6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6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664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665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666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667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6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6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7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7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7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7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7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7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7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7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7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7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8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8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8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8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8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8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8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8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8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8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9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9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69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69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69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69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9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69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9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69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0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0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0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0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0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0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0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0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0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0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1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1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71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71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71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71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1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1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1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1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2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2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2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2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2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2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2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2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2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2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3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3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3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3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3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3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3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3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3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3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740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741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742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743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4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4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4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4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4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4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5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5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5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5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5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5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5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5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5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5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760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761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762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763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6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6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6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6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6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6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7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7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7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7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7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7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7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7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7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7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8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8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8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8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8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8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8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8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788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789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790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791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9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9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9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9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9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79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9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79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0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0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0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0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0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0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0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0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808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809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810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811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1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1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1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1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1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1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1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1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2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2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2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2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2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2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2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2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2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2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3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3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3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3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3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3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836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837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838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839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4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4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4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4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4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4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4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4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4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4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5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5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5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5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5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5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856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857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858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859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6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6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6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6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6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6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6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6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6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6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7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7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7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7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7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7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7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7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7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7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8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8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8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8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884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885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886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887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8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8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9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9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9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9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9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9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9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89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9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89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0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0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0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0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904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905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906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907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0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0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1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1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12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13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14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15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1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1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1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1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2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2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2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2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2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2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2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2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2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2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3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3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93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93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93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93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3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3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3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3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4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4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4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4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4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4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4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4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4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4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5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5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952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141605</xdr:rowOff>
    </xdr:to>
    <xdr:sp>
      <xdr:nvSpPr>
        <xdr:cNvPr id="19953" name="Text Box 52"/>
        <xdr:cNvSpPr txBox="1"/>
      </xdr:nvSpPr>
      <xdr:spPr>
        <a:xfrm>
          <a:off x="10457180" y="69342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954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42545</xdr:colOff>
      <xdr:row>12</xdr:row>
      <xdr:rowOff>142240</xdr:rowOff>
    </xdr:to>
    <xdr:sp>
      <xdr:nvSpPr>
        <xdr:cNvPr id="19955" name="Text Box 52"/>
        <xdr:cNvSpPr txBox="1"/>
      </xdr:nvSpPr>
      <xdr:spPr>
        <a:xfrm>
          <a:off x="10457180" y="69342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56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57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58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59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60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61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62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63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64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65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66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67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68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141605</xdr:rowOff>
    </xdr:to>
    <xdr:sp>
      <xdr:nvSpPr>
        <xdr:cNvPr id="19969" name="Text Box 52"/>
        <xdr:cNvSpPr txBox="1"/>
      </xdr:nvSpPr>
      <xdr:spPr>
        <a:xfrm>
          <a:off x="10457180" y="69342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70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13</xdr:col>
      <xdr:colOff>41910</xdr:colOff>
      <xdr:row>12</xdr:row>
      <xdr:rowOff>142240</xdr:rowOff>
    </xdr:to>
    <xdr:sp>
      <xdr:nvSpPr>
        <xdr:cNvPr id="19971" name="Text Box 52"/>
        <xdr:cNvSpPr txBox="1"/>
      </xdr:nvSpPr>
      <xdr:spPr>
        <a:xfrm>
          <a:off x="10457180" y="69342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7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7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7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7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7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7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7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7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1998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1998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1998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1998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8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8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8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8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8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8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9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9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9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9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9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9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9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1999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9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1999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00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00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00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00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0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0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0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0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0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0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1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1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1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1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1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1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1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1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1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1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2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2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2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2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2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2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2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2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028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029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030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031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3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3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3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3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3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3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3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3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4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4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4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4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4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4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4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4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048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049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050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051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5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5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5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5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5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5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5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5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6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6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6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6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6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6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6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6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6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6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7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7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7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7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7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7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076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077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078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079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8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8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8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8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8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8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8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8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8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8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9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9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9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09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9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09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096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097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098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099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0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0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0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0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0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0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0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0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0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0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1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1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1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1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1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1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1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1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1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1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2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2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2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2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124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125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126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127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2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2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3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3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3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3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3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3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3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3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3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3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4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4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4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4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144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145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146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147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4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4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5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5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5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5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5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5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5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5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5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5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6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6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6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6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6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6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6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6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6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6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7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7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172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173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174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175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7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7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7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7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8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8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8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8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8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8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8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8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8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8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9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9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192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193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194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195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9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19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9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19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0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0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0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0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0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0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0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0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0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0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1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1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1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1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1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1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1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1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1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1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22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22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22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22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2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2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2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2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2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2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3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3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3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3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3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3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3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3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3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3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24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24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24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24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4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4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4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4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4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4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5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5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5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5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5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5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5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5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5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5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6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6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6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6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6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6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6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6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268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269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270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271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7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7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7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7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7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7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7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7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8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8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8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8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8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8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8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8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288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289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290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291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9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9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9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9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9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29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9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29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0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0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0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0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0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0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0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0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0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0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1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1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1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1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1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1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316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317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318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319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2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2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2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2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2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2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2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2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2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2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3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3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3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3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3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3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336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337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338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339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4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4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4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4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4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4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4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4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4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4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5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5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5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5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5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5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5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5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5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5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6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6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6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6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364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365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366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367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6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6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7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7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7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7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7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7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7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7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7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7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8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8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8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8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384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385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386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387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8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8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9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9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9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9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9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9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9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39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9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39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0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0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0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0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0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0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0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0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0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0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1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1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412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413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414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415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1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1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1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1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2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2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2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2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2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2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2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2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2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2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3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3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432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433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434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435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3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3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3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3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4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4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4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4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4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4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4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4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4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4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5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5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5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5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5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5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5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5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5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5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46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46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46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46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6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6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6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6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6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6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7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7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7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7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7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7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7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7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7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7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48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48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48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48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8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8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8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8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8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8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9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9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9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9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9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9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9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49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9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49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0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0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0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0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0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0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0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0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508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509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510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511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1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1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1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1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1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1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1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1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2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2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2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2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2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2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2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2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528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529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530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531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3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3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3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3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3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3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3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3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4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4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4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4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4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4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4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4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4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4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5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5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5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5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5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5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556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557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558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559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6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6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6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6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6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6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6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6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6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6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7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7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7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7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7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7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576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577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578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579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8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8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8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8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8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8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8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8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8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8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9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9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9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9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9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9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9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59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9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59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0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0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0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0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604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605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606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607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0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0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1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1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1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1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1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1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1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1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1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1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2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2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2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2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624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625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626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627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2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2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3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3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3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3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3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3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3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3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3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3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4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4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4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4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4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4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4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4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4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4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5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5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652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653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654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655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5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5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5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5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6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6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6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6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6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6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6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6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6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6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7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7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672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673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674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675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7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7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7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7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8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8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8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8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8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8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8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8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8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8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9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9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9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9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9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9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9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69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9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69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70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70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70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70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0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0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0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0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0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0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1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1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1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1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1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1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1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1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1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1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72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72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72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72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2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2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2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2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2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2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3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3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3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3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3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3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3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3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3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3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4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4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4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4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4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4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4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4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748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749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750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751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5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5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5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5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5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5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5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5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6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6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6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6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6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6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6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6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768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769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770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771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7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7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7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7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7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7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7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7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8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8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8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8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8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8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8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8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8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8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9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9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9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79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9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79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796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797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798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799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0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0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0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0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0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0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0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0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0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0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1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1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1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1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1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1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816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817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818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819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2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2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2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2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2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2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2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2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2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2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3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3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3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3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3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3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3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3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3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3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4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4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4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4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844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845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846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847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4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4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5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5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5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5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5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5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5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5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5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5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6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6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6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6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864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865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866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867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6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6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7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7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7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7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7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7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7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7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7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7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8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8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8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8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8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8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8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8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8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8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9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9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892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893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894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895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9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89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9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89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0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0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0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0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0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0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0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0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0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0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1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1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912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913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914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915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1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1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1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1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2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2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2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2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2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2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2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2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2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2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3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3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3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3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3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3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3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3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3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3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94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94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94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94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4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4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4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4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4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4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5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5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5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5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5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5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5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5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5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5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96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96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96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96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6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6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6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6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6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6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7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7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7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7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7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7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7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7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7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7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8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8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8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8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8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8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8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8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988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0989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990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0991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9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9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9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9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9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099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9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099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0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0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0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0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0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0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0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0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008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009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010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011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1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1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1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1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1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1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1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1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2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2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2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2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2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2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2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2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2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2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3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3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3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3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3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3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036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037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038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039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4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4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4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4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4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4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4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4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4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4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5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5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5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5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5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5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056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057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058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059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6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6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6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6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6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6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6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6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6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6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7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7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7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7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7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7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7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7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7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7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8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8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8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8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084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085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086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087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8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8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9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9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9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9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9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9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9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09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9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09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0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0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0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0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104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105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106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107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0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0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1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1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1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1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1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1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1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1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1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1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2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2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2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2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2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2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2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2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2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2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3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3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132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133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134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135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3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3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3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3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4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4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4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4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4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4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4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4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4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4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5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5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152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153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154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155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5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5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5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5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60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61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62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63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6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6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6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6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6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6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7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7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7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7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7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7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7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7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7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7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18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18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18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18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8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8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8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8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8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8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9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9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9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9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9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9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9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19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9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19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200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140970</xdr:rowOff>
    </xdr:to>
    <xdr:sp>
      <xdr:nvSpPr>
        <xdr:cNvPr id="21201" name="Text Box 52"/>
        <xdr:cNvSpPr txBox="1"/>
      </xdr:nvSpPr>
      <xdr:spPr>
        <a:xfrm>
          <a:off x="10457180" y="77978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202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31115</xdr:colOff>
      <xdr:row>14</xdr:row>
      <xdr:rowOff>142875</xdr:rowOff>
    </xdr:to>
    <xdr:sp>
      <xdr:nvSpPr>
        <xdr:cNvPr id="21203" name="Text Box 52"/>
        <xdr:cNvSpPr txBox="1"/>
      </xdr:nvSpPr>
      <xdr:spPr>
        <a:xfrm>
          <a:off x="10457180" y="77978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204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205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206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207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208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209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210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211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212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213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214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215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216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140970</xdr:rowOff>
    </xdr:to>
    <xdr:sp>
      <xdr:nvSpPr>
        <xdr:cNvPr id="21217" name="Text Box 52"/>
        <xdr:cNvSpPr txBox="1"/>
      </xdr:nvSpPr>
      <xdr:spPr>
        <a:xfrm>
          <a:off x="10457180" y="77978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218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30480</xdr:colOff>
      <xdr:row>14</xdr:row>
      <xdr:rowOff>142875</xdr:rowOff>
    </xdr:to>
    <xdr:sp>
      <xdr:nvSpPr>
        <xdr:cNvPr id="21219" name="Text Box 52"/>
        <xdr:cNvSpPr txBox="1"/>
      </xdr:nvSpPr>
      <xdr:spPr>
        <a:xfrm>
          <a:off x="10457180" y="77978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22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22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23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23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24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24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25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25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27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27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27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27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2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2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29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29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29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29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32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32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32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32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34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34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34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34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37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37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37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37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39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39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39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39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3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3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42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42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42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42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44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44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44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44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46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46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47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47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48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48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49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49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4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4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51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51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51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51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53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53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53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53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56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56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56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56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58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58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58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58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5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5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61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61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61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61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63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63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63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63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66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66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66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66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68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68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68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68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6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6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70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70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71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71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72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72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73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73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75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75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75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75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77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77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77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77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7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7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80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80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80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80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82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82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82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82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85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85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85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85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87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87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87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87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8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8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90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90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90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90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92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92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92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92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94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94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95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95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96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96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97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97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19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19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99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199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99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199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01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01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01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01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04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04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04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04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06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06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06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06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09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09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09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09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0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0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11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11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11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11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14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14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14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14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16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16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16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16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18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18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19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19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1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1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20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20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21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21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23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23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23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23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25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25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25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25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28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28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28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28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2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2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30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30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30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30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33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33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33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33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35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35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35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35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38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38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38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38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3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3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40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40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40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40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42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42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43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43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44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244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45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245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24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24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47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47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47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47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4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4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49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49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49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49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52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52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52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52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54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54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54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54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57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57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57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57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59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59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59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59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5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5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62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62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62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62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64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64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64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64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66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66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67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67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68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68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69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69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6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6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71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71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71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71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73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73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73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73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76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76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76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76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78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78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78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78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7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7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81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81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81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81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83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83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83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83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86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86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86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86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88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88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88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88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8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8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90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90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91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91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92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92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93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93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95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95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95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95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97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297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97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297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29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29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00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00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00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00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02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02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02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02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05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05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05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05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07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07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07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07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0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0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10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10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10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10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12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12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12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12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14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14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15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15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16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16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17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17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1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1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19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19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19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19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21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21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21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21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24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24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24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24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26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26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26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26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29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29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29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29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2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2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31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31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31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31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34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34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34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34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36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36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36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36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38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38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39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39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3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3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40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40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41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41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43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43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43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43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45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45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45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45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48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48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48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48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4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4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504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505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506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507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2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2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3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3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53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53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53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53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4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4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5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5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552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553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554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555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7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7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7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7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58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58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58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58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9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59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9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59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600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601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602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603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1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1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1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1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2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2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2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2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2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2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2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2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62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62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63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63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3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3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3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3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3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3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3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3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4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4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4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4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4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4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4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4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648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649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650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651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5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5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5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5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56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57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58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59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6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6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6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6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6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6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6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6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6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6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7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7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7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7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7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7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67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67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67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67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8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8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8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8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8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8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8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8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8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8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9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9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9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69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9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69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696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140970</xdr:rowOff>
    </xdr:to>
    <xdr:sp>
      <xdr:nvSpPr>
        <xdr:cNvPr id="23697" name="Text Box 52"/>
        <xdr:cNvSpPr txBox="1"/>
      </xdr:nvSpPr>
      <xdr:spPr>
        <a:xfrm>
          <a:off x="10457180" y="73660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698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31115</xdr:colOff>
      <xdr:row>13</xdr:row>
      <xdr:rowOff>142875</xdr:rowOff>
    </xdr:to>
    <xdr:sp>
      <xdr:nvSpPr>
        <xdr:cNvPr id="23699" name="Text Box 52"/>
        <xdr:cNvSpPr txBox="1"/>
      </xdr:nvSpPr>
      <xdr:spPr>
        <a:xfrm>
          <a:off x="10457180" y="73660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700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701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702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703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704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705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706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707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708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709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710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711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712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140970</xdr:rowOff>
    </xdr:to>
    <xdr:sp>
      <xdr:nvSpPr>
        <xdr:cNvPr id="23713" name="Text Box 52"/>
        <xdr:cNvSpPr txBox="1"/>
      </xdr:nvSpPr>
      <xdr:spPr>
        <a:xfrm>
          <a:off x="10457180" y="73660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714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30480</xdr:colOff>
      <xdr:row>13</xdr:row>
      <xdr:rowOff>142875</xdr:rowOff>
    </xdr:to>
    <xdr:sp>
      <xdr:nvSpPr>
        <xdr:cNvPr id="23715" name="Text Box 52"/>
        <xdr:cNvSpPr txBox="1"/>
      </xdr:nvSpPr>
      <xdr:spPr>
        <a:xfrm>
          <a:off x="10457180" y="73660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72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72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72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72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74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74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74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74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77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77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77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77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79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79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79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79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7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7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82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82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82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82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84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84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84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84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86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86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87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87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88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88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89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89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8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8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91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91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91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91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93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93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93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93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96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96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96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96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98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398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98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398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39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39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01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01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01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01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03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03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03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03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06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06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06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06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08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08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08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08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0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0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10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10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11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11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12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12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13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13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15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15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15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15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17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17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17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17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1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1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20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20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20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20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22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22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22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22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25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25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25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25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27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27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27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27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2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2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30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30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30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30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32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32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32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32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34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34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35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35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36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36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37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37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3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3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39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39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39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39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41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41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41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41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44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44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44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44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46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46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46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46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49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49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49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49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4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4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51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51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51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51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54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54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54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54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56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56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56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56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58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58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59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59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5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5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60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60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61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61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63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63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63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63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65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65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65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65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68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68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68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68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6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6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70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70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70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70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73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73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73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73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752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753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754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755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7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7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7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7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78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78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78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78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9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79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9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79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800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801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802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803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2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2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2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2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82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82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83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83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4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4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4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4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848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849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850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851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6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6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6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6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6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6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7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7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7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7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7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7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87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87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87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87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8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8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8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8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8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8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8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8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8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8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9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9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9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89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9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89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896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897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898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899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0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0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0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0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04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05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06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07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0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0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1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1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1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1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1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1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1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1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1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1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2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2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2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2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92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92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92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92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2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2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3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3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3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3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3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3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3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3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3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3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4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4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4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4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944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141605</xdr:rowOff>
    </xdr:to>
    <xdr:sp>
      <xdr:nvSpPr>
        <xdr:cNvPr id="24945" name="Text Box 52"/>
        <xdr:cNvSpPr txBox="1"/>
      </xdr:nvSpPr>
      <xdr:spPr>
        <a:xfrm>
          <a:off x="10457180" y="73660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946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42545</xdr:colOff>
      <xdr:row>13</xdr:row>
      <xdr:rowOff>142240</xdr:rowOff>
    </xdr:to>
    <xdr:sp>
      <xdr:nvSpPr>
        <xdr:cNvPr id="24947" name="Text Box 52"/>
        <xdr:cNvSpPr txBox="1"/>
      </xdr:nvSpPr>
      <xdr:spPr>
        <a:xfrm>
          <a:off x="10457180" y="73660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48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49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50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51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52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53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54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55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56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57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58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59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60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141605</xdr:rowOff>
    </xdr:to>
    <xdr:sp>
      <xdr:nvSpPr>
        <xdr:cNvPr id="24961" name="Text Box 52"/>
        <xdr:cNvSpPr txBox="1"/>
      </xdr:nvSpPr>
      <xdr:spPr>
        <a:xfrm>
          <a:off x="10457180" y="73660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62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12</xdr:row>
      <xdr:rowOff>0</xdr:rowOff>
    </xdr:from>
    <xdr:to>
      <xdr:col>13</xdr:col>
      <xdr:colOff>41910</xdr:colOff>
      <xdr:row>13</xdr:row>
      <xdr:rowOff>142240</xdr:rowOff>
    </xdr:to>
    <xdr:sp>
      <xdr:nvSpPr>
        <xdr:cNvPr id="24963" name="Text Box 52"/>
        <xdr:cNvSpPr txBox="1"/>
      </xdr:nvSpPr>
      <xdr:spPr>
        <a:xfrm>
          <a:off x="10457180" y="73660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22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22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22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22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24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24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24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24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26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26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27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27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28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28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29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29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2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2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31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31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31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31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33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33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33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33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36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36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36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36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38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38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38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38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3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3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41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41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41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41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43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43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43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43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46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46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46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46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48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48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48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48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4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4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50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50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51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51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52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52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53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53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55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55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55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55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57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57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57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57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5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5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60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60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60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60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62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62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62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62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65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65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65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65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67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67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67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67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6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6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70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70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70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70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72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72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72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72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74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74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75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75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76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76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77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77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7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7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79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79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79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79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81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81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81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81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84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84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84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84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86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86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86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86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89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89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89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89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8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8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91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91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91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91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94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94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94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94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96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96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96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96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98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698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99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699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69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69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00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00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01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01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03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03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03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03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05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05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05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05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08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08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08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08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0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0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10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10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10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10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13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13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13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13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15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15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15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15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18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18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18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18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1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1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20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20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20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20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22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22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23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23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248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249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250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251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7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7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7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7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27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27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27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27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9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29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9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29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296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297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298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299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2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2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2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2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32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32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32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32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4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4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4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4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344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345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346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347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6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6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6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6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6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6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6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6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6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6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7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7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37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37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37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37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7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7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7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7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8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8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8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8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8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8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8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8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8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8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9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9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392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393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394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395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9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39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9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39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00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01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02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03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0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0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0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0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0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0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1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1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1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1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1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1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1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1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1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1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42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42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42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42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2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2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2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2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2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2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3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3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3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3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3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3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3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3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3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3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440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141605</xdr:rowOff>
    </xdr:to>
    <xdr:sp>
      <xdr:nvSpPr>
        <xdr:cNvPr id="27441" name="Text Box 52"/>
        <xdr:cNvSpPr txBox="1"/>
      </xdr:nvSpPr>
      <xdr:spPr>
        <a:xfrm>
          <a:off x="10457180" y="77978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442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42545</xdr:colOff>
      <xdr:row>14</xdr:row>
      <xdr:rowOff>142240</xdr:rowOff>
    </xdr:to>
    <xdr:sp>
      <xdr:nvSpPr>
        <xdr:cNvPr id="27443" name="Text Box 52"/>
        <xdr:cNvSpPr txBox="1"/>
      </xdr:nvSpPr>
      <xdr:spPr>
        <a:xfrm>
          <a:off x="10457180" y="77978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44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45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46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47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48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49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50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51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52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53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54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55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56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141605</xdr:rowOff>
    </xdr:to>
    <xdr:sp>
      <xdr:nvSpPr>
        <xdr:cNvPr id="27457" name="Text Box 52"/>
        <xdr:cNvSpPr txBox="1"/>
      </xdr:nvSpPr>
      <xdr:spPr>
        <a:xfrm>
          <a:off x="10457180" y="77978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58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13</xdr:row>
      <xdr:rowOff>0</xdr:rowOff>
    </xdr:from>
    <xdr:to>
      <xdr:col>13</xdr:col>
      <xdr:colOff>41910</xdr:colOff>
      <xdr:row>14</xdr:row>
      <xdr:rowOff>142240</xdr:rowOff>
    </xdr:to>
    <xdr:sp>
      <xdr:nvSpPr>
        <xdr:cNvPr id="27459" name="Text Box 52"/>
        <xdr:cNvSpPr txBox="1"/>
      </xdr:nvSpPr>
      <xdr:spPr>
        <a:xfrm>
          <a:off x="10457180" y="77978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6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6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6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6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6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6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7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7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497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497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497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497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7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7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7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7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8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8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8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8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8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8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8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8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8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8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9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9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499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499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499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499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9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499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9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499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0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0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0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0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0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0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0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0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0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0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1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1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1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1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1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1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1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1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1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1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020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021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022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023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2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2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2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2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2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2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3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3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3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3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3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3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3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3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3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3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040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041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042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043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4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4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4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4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4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4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5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5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5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5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5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5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5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5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5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5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6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6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6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6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6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6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6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6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068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069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070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071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7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7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7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7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7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7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7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7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8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8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8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8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8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8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8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8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088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089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090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091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9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9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9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9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9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09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9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09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0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0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0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0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0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0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0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0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0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0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1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1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1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1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1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1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116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117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118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119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2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2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2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2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2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2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2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2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2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2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3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3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3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3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3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3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136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137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138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139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4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4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4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4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4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4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4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4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4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4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5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5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5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5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5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5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5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5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5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5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6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6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6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6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164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165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166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167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6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6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7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7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7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7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7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7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7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7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7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7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8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8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8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8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184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185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186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187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8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8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9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9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9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9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9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9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9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19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9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19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0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0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0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0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0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0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0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0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0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0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1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1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21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21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21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21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1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1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1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1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2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2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2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2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2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2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2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2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2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2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3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3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23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23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23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23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3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3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3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3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4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4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4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4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4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4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4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4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4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4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5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5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5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5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5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5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5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5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5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5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260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261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262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263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6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6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6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6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6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6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7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7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7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7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7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7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7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7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7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7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280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281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282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283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8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8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8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8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8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8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9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9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9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9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9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9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9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29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9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29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0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0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0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0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0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0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0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0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308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309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310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311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1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1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1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1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1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1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1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1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2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2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2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2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2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2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2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2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328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329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330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331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3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3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3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3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3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3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3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3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4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4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4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4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4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4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4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4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4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4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5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5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5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5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5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5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356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357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358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359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6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6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6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6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6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6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6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6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6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6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7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7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7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7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7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7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376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377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378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379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8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8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8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8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8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8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8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8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8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8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9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9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9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9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9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9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9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39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9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39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0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0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0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0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404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405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406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407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0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0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1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1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1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1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1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1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1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1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1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1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2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2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2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2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424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425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426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427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2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2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3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3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3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3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3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3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3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3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3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3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4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4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4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4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4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4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4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4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4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4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5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5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45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45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45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45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5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5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5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5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6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6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6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6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6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6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6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6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6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6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7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7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47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47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47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47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7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7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7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7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8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8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8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8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8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8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8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8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8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8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9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9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9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9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9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9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9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49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9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49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500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501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502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503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0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0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0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0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0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0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1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1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1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1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1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1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1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1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1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1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520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521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522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523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2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2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2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2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2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2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3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3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3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3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3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3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3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3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3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3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4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4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4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4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4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4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4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4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548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549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550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551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5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5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5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5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5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5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5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5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6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6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6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6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6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6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6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6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568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569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570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571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7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7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7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7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7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7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7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7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8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8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8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8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8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8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8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8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8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8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9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9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9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59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9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59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596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597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598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599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0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0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0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0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0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0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0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0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0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0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1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1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1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1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1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1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616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617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618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619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2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2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2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2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2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2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2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2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2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2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3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3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3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3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3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3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3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3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3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3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4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4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4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4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644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645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646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647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4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4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5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5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5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5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5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5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5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5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5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5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6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6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6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6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664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665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666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667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6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6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7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7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7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7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7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7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7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7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7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7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8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8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8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8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8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8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8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8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8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8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9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9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69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69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69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69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9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69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9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69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0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0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0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0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0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0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0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0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0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0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1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1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71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71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71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71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1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1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1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1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2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2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2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2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2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2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2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2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2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2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3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3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3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3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3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3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3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3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3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3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740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741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742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743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4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4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4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4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4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4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5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5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5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5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5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5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5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5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5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5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760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761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762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763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6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6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6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6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6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6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7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7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7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7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7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7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7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7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7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7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8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8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8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8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8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8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8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8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788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789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790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791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9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9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9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9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9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79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9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79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0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0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0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0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0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0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0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0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808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809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810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811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1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1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1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1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1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1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1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1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2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2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2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2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2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2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2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2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2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2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3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3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3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3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3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3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836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837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838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839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4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4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4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4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4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4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4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4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4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4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5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5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5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5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5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5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856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857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858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859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6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6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6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6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6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6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6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6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6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6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7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7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7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7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7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7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7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7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7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7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8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8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8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8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884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885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886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887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8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8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9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9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9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9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9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9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9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89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9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89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0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0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0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0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904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905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906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907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0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0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1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1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1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1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1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1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1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1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1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1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2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2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2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2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2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2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2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2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2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2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3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3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93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93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93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93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3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3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3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3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4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4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4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4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4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4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4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4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4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4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5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5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95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95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95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95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5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5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5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5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6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6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6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6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6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6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6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6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6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6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7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7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7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7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7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7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7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7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7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7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980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5981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982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5983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8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8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8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8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8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8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9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9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9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9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9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9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9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599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9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599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000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001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002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003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0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0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0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0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0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0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1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1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1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1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1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1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1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1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1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1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2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2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2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2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2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2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2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2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028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029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030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031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3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3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3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3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3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3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3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3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4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4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4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4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4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4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4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4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048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049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050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051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5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5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5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5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5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5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5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5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6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6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6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6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6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6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6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6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6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6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7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7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7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7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7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7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076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077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078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079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8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8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8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8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8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8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8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8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8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8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9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9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9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09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9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09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096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097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098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099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0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0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0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0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0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0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0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0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0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0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1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1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1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1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1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1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1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1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1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1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2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2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2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2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124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125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126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127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2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2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3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3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3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3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3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3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3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3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3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3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4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4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4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4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144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145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146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147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4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4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5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5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52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53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54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55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5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5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5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5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6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6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6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6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6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6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6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6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6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6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7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7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17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17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17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17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7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7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7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7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8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8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8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8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8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8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8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8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8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8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9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9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192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140970</xdr:rowOff>
    </xdr:to>
    <xdr:sp>
      <xdr:nvSpPr>
        <xdr:cNvPr id="26193" name="Text Box 52"/>
        <xdr:cNvSpPr txBox="1"/>
      </xdr:nvSpPr>
      <xdr:spPr>
        <a:xfrm>
          <a:off x="10457180" y="27520900"/>
          <a:ext cx="875665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194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31115</xdr:colOff>
      <xdr:row>60</xdr:row>
      <xdr:rowOff>142875</xdr:rowOff>
    </xdr:to>
    <xdr:sp>
      <xdr:nvSpPr>
        <xdr:cNvPr id="26195" name="Text Box 52"/>
        <xdr:cNvSpPr txBox="1"/>
      </xdr:nvSpPr>
      <xdr:spPr>
        <a:xfrm>
          <a:off x="10457180" y="27520900"/>
          <a:ext cx="875665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96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197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98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199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200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201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202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203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204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205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206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207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208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140970</xdr:rowOff>
    </xdr:to>
    <xdr:sp>
      <xdr:nvSpPr>
        <xdr:cNvPr id="26209" name="Text Box 52"/>
        <xdr:cNvSpPr txBox="1"/>
      </xdr:nvSpPr>
      <xdr:spPr>
        <a:xfrm>
          <a:off x="10457180" y="27520900"/>
          <a:ext cx="875030" cy="5727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210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30480</xdr:colOff>
      <xdr:row>60</xdr:row>
      <xdr:rowOff>142875</xdr:rowOff>
    </xdr:to>
    <xdr:sp>
      <xdr:nvSpPr>
        <xdr:cNvPr id="26211" name="Text Box 52"/>
        <xdr:cNvSpPr txBox="1"/>
      </xdr:nvSpPr>
      <xdr:spPr>
        <a:xfrm>
          <a:off x="10457180" y="27520900"/>
          <a:ext cx="875030" cy="5746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6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6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6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6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6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6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7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7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47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47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47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47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7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7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7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7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8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8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8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8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8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8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8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8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8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8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9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9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49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49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49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49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9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49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9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49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0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0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0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0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0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0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0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0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0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0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1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1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1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1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1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1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1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1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1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1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520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521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522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523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2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2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2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2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2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2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3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3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3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3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3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3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3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3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3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3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540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541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542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543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4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4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4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4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4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4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5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5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5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5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5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5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5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5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5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5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6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6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6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6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6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6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6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6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568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569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570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571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7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7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7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7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7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7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7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7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8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8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8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8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8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8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8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8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588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589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590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591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9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9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9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9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9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59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9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59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0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0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0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0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0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0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0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0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0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0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1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1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1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1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1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1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616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617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618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619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2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2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2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2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2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2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2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2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2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2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3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3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3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3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3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3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636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637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638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639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4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4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4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4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4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4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4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4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4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4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5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5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5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5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5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5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5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5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5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5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6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6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6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6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664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665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666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667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6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6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7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7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7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7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7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7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7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7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7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7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8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8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8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8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684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685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686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687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8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8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9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9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9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9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9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9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9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69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9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69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0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0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0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0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0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0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0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0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0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0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1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1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71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71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71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71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1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1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1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1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2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2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2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2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2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2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2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2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2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2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3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3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73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73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73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73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3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3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3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3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4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4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4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4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4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4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4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4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4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4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5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5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5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5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5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5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5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5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5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5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760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761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762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763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6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6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6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6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6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6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7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7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7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7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7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7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7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7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7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7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780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781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782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783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8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8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8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8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8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8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9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9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9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9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9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9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9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79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9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79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0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0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0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0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0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0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0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0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808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809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810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811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1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1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1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1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1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1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1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1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2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2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2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2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2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2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2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2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828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829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830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831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3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3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3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3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3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3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3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3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4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4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4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4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4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4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4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4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4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4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5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5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5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5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5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5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856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857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858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859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6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6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6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6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6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6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6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6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6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6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7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7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7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7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7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7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876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877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878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879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8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8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8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8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8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8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8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8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8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8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9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9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9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9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9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9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9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89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9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89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0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0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0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0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904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905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906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907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0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0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1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1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1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1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1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1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1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1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1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1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2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2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2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2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924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925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926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927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2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2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3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3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3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3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3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3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3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3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3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3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4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4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4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4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4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4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4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4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4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4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5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5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95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95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95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95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5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5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5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5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6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6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6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6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6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6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6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6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6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6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7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7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97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797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97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797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7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7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7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7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8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8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8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8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8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8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8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8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8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8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9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9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9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9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9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9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9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799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9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799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000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001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002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003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0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0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0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0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0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0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1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1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1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1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1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1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1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1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1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1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020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021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022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023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2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2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2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2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2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2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3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3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3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3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3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3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3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3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3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3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4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4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4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4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4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4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4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4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048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049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050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051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5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5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5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5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5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5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5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5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6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6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6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6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6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6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6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6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068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069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070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071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7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7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7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7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7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7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7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7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8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8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8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8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8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8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8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8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8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8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9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9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9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09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9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09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096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097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098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099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0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0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0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0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0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0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0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0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0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0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1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1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1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1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1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1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116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117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118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119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2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2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2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2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2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2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2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2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2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2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3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3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3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3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3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3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3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3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3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3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4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4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4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4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144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145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146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147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4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4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5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5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5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5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5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5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5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5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5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5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6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6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6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6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164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165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166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167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6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6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7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7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7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7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7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7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7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7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7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7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8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8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8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8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8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8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8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8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8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8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9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9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19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19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19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19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9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19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9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19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0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0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0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0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0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0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0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0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0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0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1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1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21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21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21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21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1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1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1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1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2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2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2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2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2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2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2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2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2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2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3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3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3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3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3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3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3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3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3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3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240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241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242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243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4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4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4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4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4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4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5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5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5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5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5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5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5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5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5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5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260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261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262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263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6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6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6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6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6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6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7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7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7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7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7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7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7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7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7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7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8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8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8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8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8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8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8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8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288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289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290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291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9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9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9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9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9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29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9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29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0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0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0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0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0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0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0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0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308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309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310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311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1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1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1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1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1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1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1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1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2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2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2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2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2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2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2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2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2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2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3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3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3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3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3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3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336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337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338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339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4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4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4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4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4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4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4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4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4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4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5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5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5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5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5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5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356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357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358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359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6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6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6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6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6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6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6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6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6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6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7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7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7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7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7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7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7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7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7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7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8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8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8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8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384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385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386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387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8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8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9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9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9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9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9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9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9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39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9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39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0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0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0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0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404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405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406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407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0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0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1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1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1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1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1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1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1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1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1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1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2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2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2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2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2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2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2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2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2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2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3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3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43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43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43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43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3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3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3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3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4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4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4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4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4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4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4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4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4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4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5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5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45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45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45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45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5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5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5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5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6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6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6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6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6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6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6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6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6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6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7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7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7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7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7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7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7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7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7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7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480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481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482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483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8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8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8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8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8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8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9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9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9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9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9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9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9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49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9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49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500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501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502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503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0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0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0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0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0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0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1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1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1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1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1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1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1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1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1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1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2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2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2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2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2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2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2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2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528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529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530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531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3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3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3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3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3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3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3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3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4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4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4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4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4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4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4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4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548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549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550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551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5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5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5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5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5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5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5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5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6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6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6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6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6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6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6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6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6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6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7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7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7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7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7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7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576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577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578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579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8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8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8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8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8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8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8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8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8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8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9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9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9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59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9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59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596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597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598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599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0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0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0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0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0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0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0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0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0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0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1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1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1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1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1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1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1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1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1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1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2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2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2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2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624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625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626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627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2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2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3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3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3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3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3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3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3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3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3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3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4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4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4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4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644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645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646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647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4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4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5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5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52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53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54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55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5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5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5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5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6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6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6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6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6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6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6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6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6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6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7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7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67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67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67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67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7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7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7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7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8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8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8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8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8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8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8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8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8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8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9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9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692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141605</xdr:rowOff>
    </xdr:to>
    <xdr:sp>
      <xdr:nvSpPr>
        <xdr:cNvPr id="28693" name="Text Box 52"/>
        <xdr:cNvSpPr txBox="1"/>
      </xdr:nvSpPr>
      <xdr:spPr>
        <a:xfrm>
          <a:off x="10457180" y="27520900"/>
          <a:ext cx="887095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694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42545</xdr:colOff>
      <xdr:row>60</xdr:row>
      <xdr:rowOff>142240</xdr:rowOff>
    </xdr:to>
    <xdr:sp>
      <xdr:nvSpPr>
        <xdr:cNvPr id="28695" name="Text Box 52"/>
        <xdr:cNvSpPr txBox="1"/>
      </xdr:nvSpPr>
      <xdr:spPr>
        <a:xfrm>
          <a:off x="10457180" y="27520900"/>
          <a:ext cx="887095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96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697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98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699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700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701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702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703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704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705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706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707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708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141605</xdr:rowOff>
    </xdr:to>
    <xdr:sp>
      <xdr:nvSpPr>
        <xdr:cNvPr id="28709" name="Text Box 52"/>
        <xdr:cNvSpPr txBox="1"/>
      </xdr:nvSpPr>
      <xdr:spPr>
        <a:xfrm>
          <a:off x="10457180" y="27520900"/>
          <a:ext cx="886460" cy="5734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710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59</xdr:row>
      <xdr:rowOff>0</xdr:rowOff>
    </xdr:from>
    <xdr:to>
      <xdr:col>13</xdr:col>
      <xdr:colOff>41910</xdr:colOff>
      <xdr:row>60</xdr:row>
      <xdr:rowOff>142240</xdr:rowOff>
    </xdr:to>
    <xdr:sp>
      <xdr:nvSpPr>
        <xdr:cNvPr id="28711" name="Text Box 52"/>
        <xdr:cNvSpPr txBox="1"/>
      </xdr:nvSpPr>
      <xdr:spPr>
        <a:xfrm>
          <a:off x="10457180" y="27520900"/>
          <a:ext cx="886460" cy="57404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12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13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14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15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16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17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18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19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5290" cy="228600"/>
    <xdr:sp>
      <xdr:nvSpPr>
        <xdr:cNvPr id="28720" name="Text Box 52"/>
        <xdr:cNvSpPr txBox="1"/>
      </xdr:nvSpPr>
      <xdr:spPr>
        <a:xfrm>
          <a:off x="11301730" y="275209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5290" cy="228600"/>
    <xdr:sp>
      <xdr:nvSpPr>
        <xdr:cNvPr id="28721" name="Text Box 52"/>
        <xdr:cNvSpPr txBox="1"/>
      </xdr:nvSpPr>
      <xdr:spPr>
        <a:xfrm>
          <a:off x="11301730" y="275209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5290" cy="229235"/>
    <xdr:sp>
      <xdr:nvSpPr>
        <xdr:cNvPr id="28722" name="Text Box 52"/>
        <xdr:cNvSpPr txBox="1"/>
      </xdr:nvSpPr>
      <xdr:spPr>
        <a:xfrm>
          <a:off x="11301730" y="275209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5290" cy="229235"/>
    <xdr:sp>
      <xdr:nvSpPr>
        <xdr:cNvPr id="28723" name="Text Box 52"/>
        <xdr:cNvSpPr txBox="1"/>
      </xdr:nvSpPr>
      <xdr:spPr>
        <a:xfrm>
          <a:off x="11301730" y="275209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24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25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26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27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28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29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30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31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32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33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34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35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36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37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38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39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5290" cy="228600"/>
    <xdr:sp>
      <xdr:nvSpPr>
        <xdr:cNvPr id="28740" name="Text Box 52"/>
        <xdr:cNvSpPr txBox="1"/>
      </xdr:nvSpPr>
      <xdr:spPr>
        <a:xfrm>
          <a:off x="11301730" y="275209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5290" cy="228600"/>
    <xdr:sp>
      <xdr:nvSpPr>
        <xdr:cNvPr id="28741" name="Text Box 52"/>
        <xdr:cNvSpPr txBox="1"/>
      </xdr:nvSpPr>
      <xdr:spPr>
        <a:xfrm>
          <a:off x="11301730" y="275209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5290" cy="229235"/>
    <xdr:sp>
      <xdr:nvSpPr>
        <xdr:cNvPr id="28742" name="Text Box 52"/>
        <xdr:cNvSpPr txBox="1"/>
      </xdr:nvSpPr>
      <xdr:spPr>
        <a:xfrm>
          <a:off x="11301730" y="275209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5290" cy="229235"/>
    <xdr:sp>
      <xdr:nvSpPr>
        <xdr:cNvPr id="28743" name="Text Box 52"/>
        <xdr:cNvSpPr txBox="1"/>
      </xdr:nvSpPr>
      <xdr:spPr>
        <a:xfrm>
          <a:off x="11301730" y="275209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44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45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46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47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48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49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50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51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52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53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54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55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56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8600"/>
    <xdr:sp>
      <xdr:nvSpPr>
        <xdr:cNvPr id="28757" name="Text Box 52"/>
        <xdr:cNvSpPr txBox="1"/>
      </xdr:nvSpPr>
      <xdr:spPr>
        <a:xfrm>
          <a:off x="1130173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59</xdr:row>
      <xdr:rowOff>0</xdr:rowOff>
    </xdr:from>
    <xdr:ext cx="964655" cy="229235"/>
    <xdr:sp>
      <xdr:nvSpPr>
        <xdr:cNvPr id="28758" name="Text Box 52"/>
        <xdr:cNvSpPr txBox="1"/>
      </xdr:nvSpPr>
      <xdr:spPr>
        <a:xfrm>
          <a:off x="1130173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5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6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6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6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6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6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6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6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76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76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76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77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7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7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7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7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7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7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7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7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7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8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8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8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8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8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8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8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78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78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78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79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9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9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9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9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9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9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9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79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79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0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0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0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0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0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0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0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0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0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0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1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1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1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1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1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81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81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81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81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1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2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2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2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2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2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2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2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2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2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2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3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3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3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3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3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83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83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83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83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3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4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4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4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4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4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4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4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4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4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4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5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5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5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5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5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5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5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5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5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5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6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6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6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86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86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86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86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6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6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6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7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7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7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7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7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7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7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7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7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7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8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8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8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88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88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88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88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8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8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8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9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9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9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9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9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9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9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9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89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89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0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0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0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0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0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0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0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0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0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0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1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91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91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91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91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1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1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1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1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1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2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2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2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2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2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2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2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2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2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2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3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93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93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93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93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3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3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3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3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3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4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4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4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4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4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4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4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4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4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4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5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5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5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5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5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5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5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5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5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95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96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96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96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6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6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6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6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6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6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6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7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7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7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7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7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7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7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7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7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97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898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98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898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8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8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8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8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8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8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8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9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9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9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9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9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9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9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9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899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899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0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0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0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0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0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0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0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00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00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00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01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1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1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1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1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1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1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1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1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1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2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2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2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2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2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2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2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02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02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02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03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3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3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3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3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3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3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3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3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3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4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4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4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4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4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4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4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4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4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4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05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05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05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05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5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5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5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5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5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5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6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6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6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6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6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6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6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6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6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6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07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07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07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07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7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7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7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7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7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7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8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8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8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8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8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8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8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8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8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8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9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9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9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9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9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09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9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09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09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09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10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10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0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0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0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0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0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0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0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0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1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1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1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1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1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1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1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1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11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11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12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12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2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2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2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2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2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2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2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2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3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3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3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3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3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3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3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3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3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3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4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4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4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4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4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4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14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14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14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14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5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5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5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5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5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5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5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5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5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5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6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6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6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6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6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6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16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16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16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16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7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7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7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7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7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7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7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7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7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7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8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8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8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8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8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8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8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8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8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8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9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9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9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19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19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19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19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19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9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19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0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0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0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0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0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0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0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0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0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0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1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1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1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1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21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21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21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21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1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1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2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2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2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2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2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2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2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2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2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2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3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3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3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3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3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3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3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3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3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3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4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4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24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24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24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24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4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4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4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4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5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5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5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5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5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5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5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5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5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5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6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6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26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26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26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26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6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6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6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6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7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7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7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7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7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7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7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7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7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7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8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8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8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8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8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8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8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8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8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8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29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29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29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29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9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9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9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29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9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29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0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0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0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0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0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0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0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0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0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0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31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31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31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31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1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1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1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1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1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1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2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2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2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2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2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2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2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2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2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2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33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33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33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33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3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3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3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3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3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3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4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4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4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4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4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4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4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4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4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4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35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35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35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35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5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5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5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5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5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5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6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6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6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6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6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6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6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6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6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6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7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7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7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7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7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7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7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7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37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37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38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38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8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8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8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8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8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8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8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8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9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9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9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9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9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39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9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39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39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39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40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40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0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0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0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0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0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0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0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0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1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1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1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1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1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1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1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1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1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1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2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2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2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2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2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2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42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42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42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42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3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3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3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3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3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3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3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3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3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3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4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4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4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4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4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4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44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44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44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44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5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5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5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5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5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5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5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5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5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5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6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6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6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6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6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6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6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6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6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6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7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7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7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7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47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47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47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47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7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7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8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8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8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8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8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8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8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8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8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8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9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9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9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49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49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49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49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49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9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49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0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0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0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0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0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0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0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0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0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0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1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1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1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1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1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1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1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1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1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1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2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2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52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52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52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52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2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2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2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2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3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3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3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3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3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3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3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3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3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3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4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4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54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54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54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54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4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4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4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4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5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5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5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5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5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5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5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5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5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5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6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6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6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6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6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6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6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6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6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6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57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57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57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57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7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7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7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7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7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7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8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8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8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8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8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8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8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8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8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8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59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59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59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59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9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9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9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59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9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59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0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0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0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0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0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0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0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0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0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0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1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1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1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61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61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61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61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1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1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1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2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2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2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2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2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2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2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2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2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2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3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3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3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63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63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63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63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3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3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3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4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4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4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4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4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4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4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4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4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4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5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5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5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5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5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5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5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5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5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5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6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66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66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66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66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6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6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6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6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6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7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7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7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7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7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7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7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7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7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7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8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68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68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68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68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8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8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8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8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8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9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9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9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9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9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9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9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9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69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69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0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0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0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0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0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0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0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0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0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70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71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71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71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1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1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1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1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1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1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1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2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2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2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2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2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2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2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2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2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72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73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73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73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3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3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3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3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3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3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3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4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4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4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4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4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4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4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4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4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4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5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5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5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5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5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5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5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75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75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75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76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6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6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6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6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6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6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6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6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6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7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7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7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7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7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7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7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77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77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77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78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8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8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8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8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8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8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8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8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8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9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9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9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9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9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9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9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9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79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79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0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0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0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0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0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80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80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80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80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0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1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1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1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1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1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1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1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1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1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1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2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2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2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2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2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82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82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82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82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2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3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3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3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3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3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3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3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3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3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3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4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4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4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4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4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4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4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4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4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4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5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5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5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85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85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85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85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5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5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5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6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6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6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6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6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6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6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6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6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6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7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7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7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87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87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87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87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7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7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7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8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8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8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8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8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8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8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8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8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8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9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9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9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89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89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89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89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9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89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89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0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0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0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0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0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0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0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0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0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0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1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1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1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91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91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91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91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1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1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1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2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2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2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2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2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2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2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2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2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2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3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3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3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3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3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3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3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3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3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3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4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94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94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94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94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4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4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4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4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4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5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5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5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5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5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5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5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5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5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5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6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96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96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96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96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6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6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6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6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6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7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7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7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7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7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7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7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7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7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7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8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8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8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8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8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8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8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8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8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98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2999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99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2999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9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9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9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9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9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2999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2999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0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0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0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0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0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0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0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0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0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00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01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01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01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1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1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1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1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1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1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1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2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2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2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2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2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2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2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2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2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2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3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3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3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3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3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3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3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03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03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03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04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4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4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4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4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4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4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4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4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4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5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5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5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5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5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5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5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05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05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05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06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6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6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6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6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6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6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6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6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6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7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7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7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7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7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7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7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7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7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7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8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8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8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8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8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08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08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08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08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8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9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9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9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9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9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9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9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9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09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09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0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0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0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0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0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10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10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10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10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0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1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1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1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1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1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1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1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1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1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1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2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2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2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2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2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2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2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2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2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2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3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3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3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13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13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13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13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3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3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3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4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4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4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4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4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4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4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4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4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4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5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5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5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15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15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15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15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5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5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5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6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6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6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6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6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6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6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6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6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6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7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7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7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7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7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7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17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17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17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17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8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8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8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8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8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8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8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8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8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8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9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9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9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19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9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19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19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19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19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19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0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0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0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0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0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0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0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0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0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0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1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1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1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1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1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1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1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1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1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1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2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2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2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2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22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22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22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22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2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2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3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3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3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3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3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3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3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3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3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3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4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4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4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4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244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245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246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247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4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4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5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5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5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5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5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5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5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5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5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5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6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6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6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6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6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6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6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6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6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6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7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7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27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27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27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27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7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7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7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7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8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8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8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8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8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8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8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8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8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8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9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9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292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293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294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295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9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29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9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29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0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0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0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0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0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0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0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0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0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0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1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1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1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1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1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1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1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1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1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1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32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32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32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32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2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2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2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2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2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2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3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3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3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3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3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3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3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3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3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3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340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341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342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343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4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4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4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4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4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4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5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5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5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5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5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5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5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5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5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5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6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6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6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6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6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6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6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6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36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36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37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37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7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7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7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7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7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7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7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7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8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8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8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8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8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8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8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8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388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389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390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391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9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9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9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9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96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397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98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399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0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0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0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0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0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0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0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0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0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0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1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1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1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1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1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1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41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41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41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41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2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2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2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2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2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2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2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2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28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29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30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31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32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33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34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35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436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083"/>
    <xdr:sp>
      <xdr:nvSpPr>
        <xdr:cNvPr id="30437" name="Text Box 52"/>
        <xdr:cNvSpPr txBox="1"/>
      </xdr:nvSpPr>
      <xdr:spPr>
        <a:xfrm>
          <a:off x="1130173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438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3183" cy="554718"/>
    <xdr:sp>
      <xdr:nvSpPr>
        <xdr:cNvPr id="30439" name="Text Box 52"/>
        <xdr:cNvSpPr txBox="1"/>
      </xdr:nvSpPr>
      <xdr:spPr>
        <a:xfrm>
          <a:off x="1130173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40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41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42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43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44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083"/>
    <xdr:sp>
      <xdr:nvSpPr>
        <xdr:cNvPr id="30445" name="Text Box 52"/>
        <xdr:cNvSpPr txBox="1"/>
      </xdr:nvSpPr>
      <xdr:spPr>
        <a:xfrm>
          <a:off x="1130173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46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13</xdr:col>
      <xdr:colOff>0</xdr:colOff>
      <xdr:row>62</xdr:row>
      <xdr:rowOff>0</xdr:rowOff>
    </xdr:from>
    <xdr:ext cx="972548" cy="554718"/>
    <xdr:sp>
      <xdr:nvSpPr>
        <xdr:cNvPr id="30447" name="Text Box 52"/>
        <xdr:cNvSpPr txBox="1"/>
      </xdr:nvSpPr>
      <xdr:spPr>
        <a:xfrm>
          <a:off x="1130173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48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49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50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51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52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53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54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55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5200" cy="228600"/>
    <xdr:sp>
      <xdr:nvSpPr>
        <xdr:cNvPr id="30456" name="Text Box 52"/>
        <xdr:cNvSpPr txBox="1"/>
      </xdr:nvSpPr>
      <xdr:spPr>
        <a:xfrm>
          <a:off x="10457180" y="275209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5200" cy="228600"/>
    <xdr:sp>
      <xdr:nvSpPr>
        <xdr:cNvPr id="30457" name="Text Box 52"/>
        <xdr:cNvSpPr txBox="1"/>
      </xdr:nvSpPr>
      <xdr:spPr>
        <a:xfrm>
          <a:off x="10457180" y="275209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5200" cy="229235"/>
    <xdr:sp>
      <xdr:nvSpPr>
        <xdr:cNvPr id="30458" name="Text Box 52"/>
        <xdr:cNvSpPr txBox="1"/>
      </xdr:nvSpPr>
      <xdr:spPr>
        <a:xfrm>
          <a:off x="10457180" y="275209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5200" cy="229235"/>
    <xdr:sp>
      <xdr:nvSpPr>
        <xdr:cNvPr id="30459" name="Text Box 52"/>
        <xdr:cNvSpPr txBox="1"/>
      </xdr:nvSpPr>
      <xdr:spPr>
        <a:xfrm>
          <a:off x="10457180" y="275209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60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61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62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63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64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65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66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67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68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69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70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71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72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73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74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75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5200" cy="228600"/>
    <xdr:sp>
      <xdr:nvSpPr>
        <xdr:cNvPr id="30476" name="Text Box 52"/>
        <xdr:cNvSpPr txBox="1"/>
      </xdr:nvSpPr>
      <xdr:spPr>
        <a:xfrm>
          <a:off x="10457180" y="275209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5200" cy="228600"/>
    <xdr:sp>
      <xdr:nvSpPr>
        <xdr:cNvPr id="30477" name="Text Box 52"/>
        <xdr:cNvSpPr txBox="1"/>
      </xdr:nvSpPr>
      <xdr:spPr>
        <a:xfrm>
          <a:off x="10457180" y="27520900"/>
          <a:ext cx="965200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5200" cy="229235"/>
    <xdr:sp>
      <xdr:nvSpPr>
        <xdr:cNvPr id="30478" name="Text Box 52"/>
        <xdr:cNvSpPr txBox="1"/>
      </xdr:nvSpPr>
      <xdr:spPr>
        <a:xfrm>
          <a:off x="10457180" y="275209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5200" cy="229235"/>
    <xdr:sp>
      <xdr:nvSpPr>
        <xdr:cNvPr id="30479" name="Text Box 52"/>
        <xdr:cNvSpPr txBox="1"/>
      </xdr:nvSpPr>
      <xdr:spPr>
        <a:xfrm>
          <a:off x="10457180" y="27520900"/>
          <a:ext cx="965200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80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81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82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83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84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85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86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87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88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89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90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91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92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8600"/>
    <xdr:sp>
      <xdr:nvSpPr>
        <xdr:cNvPr id="30493" name="Text Box 52"/>
        <xdr:cNvSpPr txBox="1"/>
      </xdr:nvSpPr>
      <xdr:spPr>
        <a:xfrm>
          <a:off x="10457180" y="27520900"/>
          <a:ext cx="964565" cy="22860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59</xdr:row>
      <xdr:rowOff>0</xdr:rowOff>
    </xdr:from>
    <xdr:ext cx="964655" cy="229235"/>
    <xdr:sp>
      <xdr:nvSpPr>
        <xdr:cNvPr id="30494" name="Text Box 52"/>
        <xdr:cNvSpPr txBox="1"/>
      </xdr:nvSpPr>
      <xdr:spPr>
        <a:xfrm>
          <a:off x="10457180" y="27520900"/>
          <a:ext cx="964565" cy="22923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49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49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49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49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49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0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0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0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50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50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50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50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0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0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0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1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1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1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1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1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1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1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1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1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1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2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2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2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52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52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52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52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2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2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2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3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3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3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3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3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3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3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3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3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3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4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4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4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4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4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4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4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4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4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4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5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55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55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55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55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5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5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5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5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5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6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6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6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6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6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6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6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6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6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6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7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57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57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57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57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7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7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7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7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7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8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8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8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8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8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8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8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8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8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8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9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9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9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9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9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9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59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9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59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59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60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60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60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0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0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0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0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0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0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0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1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1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1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1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1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1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1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1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1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61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62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62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62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2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2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2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2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2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2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2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3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3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3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3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3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3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3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3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3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3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4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4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4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4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4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4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4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64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64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64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65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5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5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5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5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5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5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5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5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5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6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6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6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6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6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6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6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66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66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66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67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7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7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7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7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7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7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7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7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7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8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8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8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8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8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8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8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8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8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8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9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9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9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9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69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69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69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69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69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69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0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0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0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0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0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0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0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0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0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0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1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1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1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1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1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71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71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71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71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1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2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2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2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2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2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2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2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2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2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2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3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3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3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3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3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3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3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3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3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3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4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4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4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74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74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74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74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4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4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4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5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5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5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5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5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5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5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5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5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5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6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6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6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76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76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76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76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6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6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6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7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7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7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7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7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7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7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7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7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7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8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8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8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8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8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8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78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78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78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78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9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9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9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9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9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9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9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79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9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79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0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0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0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0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0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0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80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80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80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80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1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1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1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1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1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1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1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1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1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1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2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2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2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2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2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2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2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2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2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2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3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3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3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3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83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83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83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83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3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3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4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4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4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4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4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4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4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4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4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4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5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5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5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5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85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85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85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85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5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5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6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6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6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6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6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6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6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6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6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6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7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7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7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7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7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7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7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7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7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7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8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8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88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88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88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88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8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8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8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8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9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9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9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9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9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9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9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89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9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89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0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0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90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90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90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90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0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0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0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0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1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1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1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1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1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1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1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1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1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1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2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2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2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2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2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2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2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2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2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2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93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93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93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93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3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3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3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3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3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3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4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4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4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4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4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4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4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4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4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4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95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95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95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95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5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5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5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5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5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5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6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6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6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6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6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6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6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6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6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6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7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7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7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7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7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7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7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7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97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97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98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098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8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8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8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8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8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8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8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8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9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9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9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9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9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099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9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099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99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099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00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00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0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0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0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0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0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0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0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0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1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1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1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1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1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1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1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1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1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1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2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2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2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2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2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2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02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02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02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02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3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3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3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3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3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3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3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3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3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3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4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4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4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4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4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4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04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04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04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04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5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5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5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5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5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5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5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5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5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5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6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6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6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6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6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6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06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06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06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06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7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7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7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7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7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7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7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7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7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7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8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8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8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8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8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8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08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08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08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08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9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9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9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9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9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9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9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09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9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09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0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0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0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0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0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0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0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0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0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0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1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1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1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1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11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11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11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11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1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1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2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2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2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2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2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2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2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2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2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2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3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3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3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3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13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13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13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13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3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3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4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4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4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4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4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4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4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4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4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4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5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5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5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5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5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5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5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5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5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5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6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6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16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16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16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16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6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6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6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6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7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7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7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7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7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7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7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7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7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7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8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8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18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18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18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18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8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8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8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8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9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9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9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9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9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9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9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19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9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19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0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0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0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0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0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0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0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0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0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0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21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21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21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21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1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1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1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1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1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1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2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2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2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2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2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2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2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2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2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2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23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23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23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23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3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3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3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3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3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3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4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4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4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4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4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4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4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4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4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4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5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5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5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5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5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5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5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5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25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25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26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26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6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6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6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6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6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6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6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6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7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7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7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7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7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7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7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7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27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27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28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28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8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8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8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8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8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8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8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8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9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9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9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9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9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9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9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29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9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29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0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0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0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0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0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0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30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30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30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30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1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1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1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1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1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1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1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1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1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1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2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2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2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2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2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2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32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32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32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32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3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3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3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3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3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3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3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3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3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3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4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4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4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4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4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4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4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4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4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34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35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35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35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5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5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5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5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5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5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5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6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6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6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6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6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6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6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6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6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36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37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37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37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7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7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7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7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7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7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7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8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8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8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8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8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8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8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8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8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8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9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9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9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9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39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9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39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39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39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39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40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0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0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0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0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0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0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0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0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0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1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1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1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1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1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1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1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41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41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41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42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2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2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2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2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2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2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2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2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2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3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3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3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3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3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3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3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3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3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3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4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4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4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4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4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44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44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44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44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4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5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5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5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5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5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5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5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5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5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5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6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6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6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6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6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46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46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46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46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6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7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7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7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7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7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7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7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7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7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7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8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8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8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8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8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8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8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8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8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8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9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9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9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49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49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49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49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9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49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49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0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0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0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0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0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0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0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0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0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0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1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1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1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51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51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51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51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1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1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1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2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2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2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2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2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2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2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2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2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2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3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3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3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3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3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3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3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3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3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3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4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54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54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54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54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4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4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4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4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4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5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5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5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5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5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5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5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5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5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5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6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56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56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56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56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6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6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6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6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6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7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7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7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7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7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7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7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7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7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7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8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8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8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8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8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8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8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8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8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58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59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59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59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9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9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9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9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9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59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59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0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0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0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0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0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0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0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0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0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60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61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61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61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1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1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1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1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1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1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1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2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2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2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2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2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2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2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2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2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62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63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63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63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3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3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3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3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3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3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3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4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4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4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4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4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4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4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4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4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64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65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65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65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5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5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5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5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5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5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5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6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6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6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6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6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6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6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6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6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6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7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7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7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7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7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7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7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67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67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67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68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8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8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8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8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8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8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8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8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8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9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9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9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9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69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9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69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69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69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69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70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0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0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0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0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0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0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0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0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0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1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1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1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1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1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1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1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1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1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1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2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2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2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2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2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72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72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72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72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2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3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3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3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3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3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3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3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3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3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3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4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4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4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4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4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74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74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74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74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4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5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5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5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5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5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5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5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5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5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5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6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6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6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6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6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6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6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6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6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6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7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7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7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77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77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77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77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7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7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7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8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8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8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8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8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8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8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8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8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8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9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9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9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79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79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79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79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9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79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79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0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0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0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0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0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0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0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0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0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0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1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1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1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1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1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1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1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1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1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1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2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82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82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82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82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2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2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2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2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2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3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3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3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3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3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3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3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3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3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3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4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84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84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84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84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4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4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4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4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4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5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5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5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5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5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5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5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5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5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5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6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6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6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6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6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6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6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6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6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86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87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87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87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7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7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7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7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7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7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7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8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8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8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8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8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8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8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8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8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88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89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89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89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9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9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9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9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9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89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89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0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0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0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0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0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0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0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0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0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0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1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1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91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91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91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91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1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1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1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1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2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2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2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2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2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2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2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2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2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2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3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3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93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93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93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93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3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3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3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3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4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4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4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4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4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4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4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4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4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4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5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5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5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5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5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5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5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5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5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5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96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96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96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96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6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6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6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6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6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6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7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7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7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7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7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7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7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7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7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7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980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1981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982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1983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8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8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8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8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8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8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9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9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9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9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9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9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9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199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9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199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0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0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0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0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0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0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0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0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00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00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01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01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1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1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1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1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1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1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1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1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2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2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2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2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2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2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2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2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028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029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030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031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3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3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3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3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3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3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3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3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4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4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4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4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4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4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4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4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4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4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5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5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5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5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5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5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05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05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05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05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6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6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6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6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6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6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6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6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6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6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7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7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7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7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7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7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076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077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078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079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8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8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8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8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8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8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8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8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8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8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9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9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9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9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9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9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9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09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9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09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0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0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0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0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10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10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10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10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0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0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1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1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1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1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1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1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1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1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1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1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2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2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2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2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124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125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126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127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2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2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3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3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32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33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34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35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3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3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3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3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4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4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4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4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4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4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4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4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4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4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5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5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15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15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15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15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5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5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5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5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6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6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6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6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64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65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66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67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68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69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70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71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172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083"/>
    <xdr:sp>
      <xdr:nvSpPr>
        <xdr:cNvPr id="32173" name="Text Box 52"/>
        <xdr:cNvSpPr txBox="1"/>
      </xdr:nvSpPr>
      <xdr:spPr>
        <a:xfrm>
          <a:off x="10457180" y="28816300"/>
          <a:ext cx="972820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174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3183" cy="554718"/>
    <xdr:sp>
      <xdr:nvSpPr>
        <xdr:cNvPr id="32175" name="Text Box 52"/>
        <xdr:cNvSpPr txBox="1"/>
      </xdr:nvSpPr>
      <xdr:spPr>
        <a:xfrm>
          <a:off x="10457180" y="28816300"/>
          <a:ext cx="972820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76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77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78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79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80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083"/>
    <xdr:sp>
      <xdr:nvSpPr>
        <xdr:cNvPr id="32181" name="Text Box 52"/>
        <xdr:cNvSpPr txBox="1"/>
      </xdr:nvSpPr>
      <xdr:spPr>
        <a:xfrm>
          <a:off x="10457180" y="28816300"/>
          <a:ext cx="972185" cy="553720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82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  <xdr:oneCellAnchor>
    <xdr:from>
      <xdr:col>12</xdr:col>
      <xdr:colOff>0</xdr:colOff>
      <xdr:row>62</xdr:row>
      <xdr:rowOff>0</xdr:rowOff>
    </xdr:from>
    <xdr:ext cx="972548" cy="554718"/>
    <xdr:sp>
      <xdr:nvSpPr>
        <xdr:cNvPr id="32183" name="Text Box 52"/>
        <xdr:cNvSpPr txBox="1"/>
      </xdr:nvSpPr>
      <xdr:spPr>
        <a:xfrm>
          <a:off x="10457180" y="28816300"/>
          <a:ext cx="972185" cy="554355"/>
        </a:xfrm>
        <a:prstGeom prst="rect">
          <a:avLst/>
        </a:prstGeom>
        <a:noFill/>
        <a:ln w="9525"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V69"/>
  <sheetViews>
    <sheetView tabSelected="1" zoomScale="85" zoomScaleNormal="85" topLeftCell="A2" workbookViewId="0">
      <selection activeCell="G59" sqref="G59"/>
    </sheetView>
  </sheetViews>
  <sheetFormatPr defaultColWidth="9" defaultRowHeight="15"/>
  <cols>
    <col min="1" max="1" width="12.847619047619" customWidth="1"/>
    <col min="2" max="2" width="12.6666666666667" customWidth="1"/>
    <col min="3" max="3" width="72.7714285714286" customWidth="1"/>
    <col min="4" max="6" width="9" hidden="1" customWidth="1"/>
    <col min="7" max="7" width="8.88571428571429" style="13"/>
    <col min="9" max="9" width="10" customWidth="1"/>
    <col min="10" max="11" width="9" customWidth="1"/>
    <col min="12" max="13" width="12.6666666666667" customWidth="1"/>
    <col min="14" max="17" width="9" customWidth="1"/>
    <col min="18" max="18" width="11.1809523809524" customWidth="1"/>
    <col min="20" max="20" width="12.8285714285714"/>
    <col min="22" max="22" width="10.6666666666667"/>
  </cols>
  <sheetData>
    <row r="1" s="1" customFormat="1" ht="90.6" customHeight="1" spans="1:178">
      <c r="A1" s="14" t="s">
        <v>0</v>
      </c>
      <c r="B1" s="15"/>
      <c r="C1" s="14"/>
      <c r="D1" s="14"/>
      <c r="E1" s="14"/>
      <c r="F1" s="14"/>
      <c r="G1" s="14"/>
      <c r="H1" s="14"/>
      <c r="I1" s="14"/>
      <c r="J1" s="100"/>
      <c r="K1" s="100"/>
      <c r="L1" s="100"/>
      <c r="M1" s="100"/>
      <c r="N1" s="100"/>
      <c r="O1" s="100"/>
      <c r="P1" s="100"/>
      <c r="Q1" s="100"/>
      <c r="R1" s="100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  <c r="CJ1" s="122"/>
      <c r="CK1" s="122"/>
      <c r="CL1" s="122"/>
      <c r="CM1" s="122"/>
      <c r="CN1" s="122"/>
      <c r="CO1" s="122"/>
      <c r="CP1" s="122"/>
      <c r="CQ1" s="122"/>
      <c r="CR1" s="122"/>
      <c r="CS1" s="122"/>
      <c r="CT1" s="122"/>
      <c r="CU1" s="122"/>
      <c r="CV1" s="122"/>
      <c r="CW1" s="122"/>
      <c r="CX1" s="122"/>
      <c r="CY1" s="122"/>
      <c r="CZ1" s="122"/>
      <c r="DA1" s="122"/>
      <c r="DB1" s="122"/>
      <c r="DC1" s="122"/>
      <c r="DD1" s="122"/>
      <c r="DE1" s="122"/>
      <c r="DF1" s="122"/>
      <c r="DG1" s="122"/>
      <c r="DH1" s="122"/>
      <c r="DI1" s="122"/>
      <c r="DJ1" s="122"/>
      <c r="DK1" s="122"/>
      <c r="DL1" s="122"/>
      <c r="DM1" s="122"/>
      <c r="DN1" s="122"/>
      <c r="DO1" s="122"/>
      <c r="DP1" s="122"/>
      <c r="DQ1" s="122"/>
      <c r="DR1" s="122"/>
      <c r="DS1" s="122"/>
      <c r="DT1" s="122"/>
      <c r="DU1" s="122"/>
      <c r="DV1" s="122"/>
      <c r="DW1" s="122"/>
      <c r="DX1" s="122"/>
      <c r="DY1" s="122"/>
      <c r="DZ1" s="122"/>
      <c r="EA1" s="122"/>
      <c r="EB1" s="122"/>
      <c r="EC1" s="122"/>
      <c r="ED1" s="122"/>
      <c r="EE1" s="122"/>
      <c r="EF1" s="122"/>
      <c r="EG1" s="122"/>
      <c r="EH1" s="122"/>
      <c r="EI1" s="122"/>
      <c r="EJ1" s="122"/>
      <c r="EK1" s="122"/>
      <c r="EL1" s="122"/>
      <c r="EM1" s="122"/>
      <c r="EN1" s="122"/>
      <c r="EO1" s="122"/>
      <c r="EP1" s="122"/>
      <c r="EQ1" s="122"/>
      <c r="ER1" s="122"/>
      <c r="ES1" s="122"/>
      <c r="ET1" s="122"/>
      <c r="EU1" s="122"/>
      <c r="EV1" s="122"/>
      <c r="EW1" s="122"/>
      <c r="EX1" s="122"/>
      <c r="EY1" s="122"/>
      <c r="EZ1" s="122"/>
      <c r="FA1" s="122"/>
      <c r="FB1" s="122"/>
      <c r="FC1" s="122"/>
      <c r="FD1" s="122"/>
      <c r="FE1" s="122"/>
      <c r="FF1" s="122"/>
      <c r="FG1" s="122"/>
      <c r="FH1" s="122"/>
      <c r="FI1" s="122"/>
      <c r="FJ1" s="122"/>
      <c r="FK1" s="122"/>
      <c r="FL1" s="122"/>
      <c r="FM1" s="122"/>
      <c r="FN1" s="122"/>
      <c r="FO1" s="122"/>
      <c r="FP1" s="122"/>
      <c r="FQ1" s="122"/>
      <c r="FR1" s="122"/>
      <c r="FS1" s="122"/>
      <c r="FT1" s="122"/>
      <c r="FU1" s="122"/>
      <c r="FV1" s="122"/>
    </row>
    <row r="2" s="2" customFormat="1" ht="81" customHeight="1" spans="1:178">
      <c r="A2" s="16" t="s">
        <v>1</v>
      </c>
      <c r="B2" s="17"/>
      <c r="C2" s="16"/>
      <c r="D2" s="16"/>
      <c r="E2" s="16"/>
      <c r="F2" s="16"/>
      <c r="G2" s="16"/>
      <c r="H2" s="16"/>
      <c r="I2" s="16"/>
      <c r="J2" s="101"/>
      <c r="K2" s="101"/>
      <c r="L2" s="101"/>
      <c r="M2" s="101"/>
      <c r="N2" s="101"/>
      <c r="O2" s="101"/>
      <c r="P2" s="101"/>
      <c r="Q2" s="101"/>
      <c r="R2" s="101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123"/>
      <c r="DH2" s="123"/>
      <c r="DI2" s="123"/>
      <c r="DJ2" s="123"/>
      <c r="DK2" s="123"/>
      <c r="DL2" s="123"/>
      <c r="DM2" s="123"/>
      <c r="DN2" s="123"/>
      <c r="DO2" s="123"/>
      <c r="DP2" s="123"/>
      <c r="DQ2" s="123"/>
      <c r="DR2" s="123"/>
      <c r="DS2" s="123"/>
      <c r="DT2" s="123"/>
      <c r="DU2" s="123"/>
      <c r="DV2" s="123"/>
      <c r="DW2" s="123"/>
      <c r="DX2" s="123"/>
      <c r="DY2" s="123"/>
      <c r="DZ2" s="123"/>
      <c r="EA2" s="123"/>
      <c r="EB2" s="123"/>
      <c r="EC2" s="123"/>
      <c r="ED2" s="123"/>
      <c r="EE2" s="123"/>
      <c r="EF2" s="123"/>
      <c r="EG2" s="123"/>
      <c r="EH2" s="123"/>
      <c r="EI2" s="123"/>
      <c r="EJ2" s="123"/>
      <c r="EK2" s="123"/>
      <c r="EL2" s="123"/>
      <c r="EM2" s="123"/>
      <c r="EN2" s="123"/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</row>
    <row r="3" s="3" customFormat="1" ht="40.8" customHeight="1" spans="1:178">
      <c r="A3" s="18" t="s">
        <v>2</v>
      </c>
      <c r="B3" s="19"/>
      <c r="C3" s="18"/>
      <c r="D3" s="18"/>
      <c r="E3" s="18"/>
      <c r="F3" s="18"/>
      <c r="G3" s="18"/>
      <c r="H3" s="18"/>
      <c r="I3" s="18"/>
      <c r="J3" s="102"/>
      <c r="K3" s="102"/>
      <c r="L3" s="102"/>
      <c r="M3" s="102"/>
      <c r="N3" s="102"/>
      <c r="O3" s="102"/>
      <c r="P3" s="102"/>
      <c r="Q3" s="102"/>
      <c r="R3" s="102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4"/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24"/>
      <c r="CK3" s="124"/>
      <c r="CL3" s="124"/>
      <c r="CM3" s="124"/>
      <c r="CN3" s="124"/>
      <c r="CO3" s="124"/>
      <c r="CP3" s="124"/>
      <c r="CQ3" s="124"/>
      <c r="CR3" s="124"/>
      <c r="CS3" s="124"/>
      <c r="CT3" s="124"/>
      <c r="CU3" s="124"/>
      <c r="CV3" s="124"/>
      <c r="CW3" s="124"/>
      <c r="CX3" s="124"/>
      <c r="CY3" s="124"/>
      <c r="CZ3" s="124"/>
      <c r="DA3" s="124"/>
      <c r="DB3" s="124"/>
      <c r="DC3" s="124"/>
      <c r="DD3" s="124"/>
      <c r="DE3" s="124"/>
      <c r="DF3" s="124"/>
      <c r="DG3" s="124"/>
      <c r="DH3" s="124"/>
      <c r="DI3" s="124"/>
      <c r="DJ3" s="124"/>
      <c r="DK3" s="124"/>
      <c r="DL3" s="124"/>
      <c r="DM3" s="124"/>
      <c r="DN3" s="124"/>
      <c r="DO3" s="124"/>
      <c r="DP3" s="124"/>
      <c r="DQ3" s="124"/>
      <c r="DR3" s="124"/>
      <c r="DS3" s="124"/>
      <c r="DT3" s="124"/>
      <c r="DU3" s="124"/>
      <c r="DV3" s="124"/>
      <c r="DW3" s="124"/>
      <c r="DX3" s="124"/>
      <c r="DY3" s="124"/>
      <c r="DZ3" s="124"/>
      <c r="EA3" s="124"/>
      <c r="EB3" s="124"/>
      <c r="EC3" s="124"/>
      <c r="ED3" s="124"/>
      <c r="EE3" s="124"/>
      <c r="EF3" s="124"/>
      <c r="EG3" s="124"/>
      <c r="EH3" s="124"/>
      <c r="EI3" s="124"/>
      <c r="EJ3" s="124"/>
      <c r="EK3" s="124"/>
      <c r="EL3" s="124"/>
      <c r="EM3" s="124"/>
      <c r="EN3" s="124"/>
      <c r="EO3" s="124"/>
      <c r="EP3" s="124"/>
      <c r="EQ3" s="124"/>
      <c r="ER3" s="124"/>
      <c r="ES3" s="124"/>
      <c r="ET3" s="124"/>
      <c r="EU3" s="124"/>
      <c r="EV3" s="124"/>
      <c r="EW3" s="124"/>
      <c r="EX3" s="124"/>
      <c r="EY3" s="124"/>
      <c r="EZ3" s="124"/>
      <c r="FA3" s="124"/>
      <c r="FB3" s="124"/>
      <c r="FC3" s="124"/>
      <c r="FD3" s="124"/>
      <c r="FE3" s="124"/>
      <c r="FF3" s="124"/>
      <c r="FG3" s="124"/>
      <c r="FH3" s="124"/>
      <c r="FI3" s="124"/>
      <c r="FJ3" s="124"/>
      <c r="FK3" s="124"/>
      <c r="FL3" s="124"/>
      <c r="FM3" s="124"/>
      <c r="FN3" s="124"/>
      <c r="FO3" s="124"/>
      <c r="FP3" s="124"/>
      <c r="FQ3" s="124"/>
      <c r="FR3" s="124"/>
      <c r="FS3" s="124"/>
      <c r="FT3" s="124"/>
      <c r="FU3" s="124"/>
      <c r="FV3" s="124"/>
    </row>
    <row r="4" s="2" customFormat="1" ht="43.8" customHeight="1" spans="1:178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103"/>
      <c r="K4" s="103"/>
      <c r="L4" s="103"/>
      <c r="M4" s="103"/>
      <c r="N4" s="103"/>
      <c r="O4" s="103"/>
      <c r="P4" s="103"/>
      <c r="Q4" s="103"/>
      <c r="R4" s="10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</row>
    <row r="5" s="4" customFormat="1" ht="82.2" customHeight="1" spans="1:178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104"/>
      <c r="K5" s="104"/>
      <c r="L5" s="104"/>
      <c r="M5" s="104"/>
      <c r="N5" s="104"/>
      <c r="O5" s="104"/>
      <c r="P5" s="104"/>
      <c r="Q5" s="104"/>
      <c r="R5" s="104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5"/>
      <c r="EH5" s="125"/>
      <c r="EI5" s="125"/>
      <c r="EJ5" s="125"/>
      <c r="EK5" s="125"/>
      <c r="EL5" s="125"/>
      <c r="EM5" s="125"/>
      <c r="EN5" s="125"/>
      <c r="EO5" s="125"/>
      <c r="EP5" s="125"/>
      <c r="EQ5" s="125"/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  <c r="FL5" s="125"/>
      <c r="FM5" s="125"/>
      <c r="FN5" s="125"/>
      <c r="FO5" s="125"/>
      <c r="FP5" s="125"/>
      <c r="FQ5" s="125"/>
      <c r="FR5" s="125"/>
      <c r="FS5" s="125"/>
      <c r="FT5" s="125"/>
      <c r="FU5" s="125"/>
      <c r="FV5" s="125"/>
    </row>
    <row r="6" s="2" customFormat="1" ht="38.4" customHeight="1" spans="1:178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105"/>
      <c r="K6" s="105"/>
      <c r="L6" s="105"/>
      <c r="M6" s="105"/>
      <c r="N6" s="105"/>
      <c r="O6" s="105"/>
      <c r="P6" s="105"/>
      <c r="Q6" s="105"/>
      <c r="R6" s="105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  <c r="CI6" s="123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123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F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</row>
    <row r="7" s="5" customFormat="1" ht="33.6" customHeight="1" spans="1:178">
      <c r="A7" s="23" t="s">
        <v>6</v>
      </c>
      <c r="B7" s="24" t="s">
        <v>7</v>
      </c>
      <c r="C7" s="25" t="s">
        <v>8</v>
      </c>
      <c r="D7" s="26" t="s">
        <v>9</v>
      </c>
      <c r="E7" s="27" t="s">
        <v>10</v>
      </c>
      <c r="F7" s="27" t="s">
        <v>11</v>
      </c>
      <c r="G7" s="23" t="s">
        <v>12</v>
      </c>
      <c r="H7" s="23" t="s">
        <v>13</v>
      </c>
      <c r="I7" s="23" t="s">
        <v>14</v>
      </c>
      <c r="J7" s="106" t="s">
        <v>15</v>
      </c>
      <c r="K7" s="106" t="s">
        <v>16</v>
      </c>
      <c r="L7" s="106" t="s">
        <v>17</v>
      </c>
      <c r="M7" s="106" t="s">
        <v>18</v>
      </c>
      <c r="N7" s="107" t="s">
        <v>19</v>
      </c>
      <c r="O7" s="107"/>
      <c r="P7" s="107"/>
      <c r="Q7" s="106" t="s">
        <v>20</v>
      </c>
      <c r="R7" s="106" t="s">
        <v>21</v>
      </c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6"/>
      <c r="FG7" s="126"/>
      <c r="FH7" s="126"/>
      <c r="FI7" s="126"/>
      <c r="FJ7" s="126"/>
      <c r="FK7" s="126"/>
      <c r="FL7" s="126"/>
      <c r="FM7" s="126"/>
      <c r="FN7" s="126"/>
      <c r="FO7" s="126"/>
      <c r="FP7" s="126"/>
      <c r="FQ7" s="126"/>
      <c r="FR7" s="126"/>
      <c r="FS7" s="126"/>
      <c r="FT7" s="126"/>
      <c r="FU7" s="126"/>
      <c r="FV7" s="126"/>
    </row>
    <row r="8" s="5" customFormat="1" ht="33.6" customHeight="1" spans="1:178">
      <c r="A8" s="23"/>
      <c r="B8" s="24"/>
      <c r="C8" s="25"/>
      <c r="D8" s="28"/>
      <c r="E8" s="27"/>
      <c r="F8" s="27"/>
      <c r="G8" s="23"/>
      <c r="H8" s="23"/>
      <c r="I8" s="23"/>
      <c r="J8" s="106"/>
      <c r="K8" s="106"/>
      <c r="L8" s="106"/>
      <c r="M8" s="106"/>
      <c r="N8" s="106" t="s">
        <v>22</v>
      </c>
      <c r="O8" s="106" t="s">
        <v>23</v>
      </c>
      <c r="P8" s="106" t="s">
        <v>24</v>
      </c>
      <c r="Q8" s="106"/>
      <c r="R8" s="10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</row>
    <row r="9" s="6" customFormat="1" ht="34" customHeight="1" spans="1:23">
      <c r="A9" s="29" t="s">
        <v>25</v>
      </c>
      <c r="B9" s="30" t="s">
        <v>26</v>
      </c>
      <c r="C9" s="31" t="s">
        <v>27</v>
      </c>
      <c r="D9" s="32" t="s">
        <v>28</v>
      </c>
      <c r="E9" s="33"/>
      <c r="F9" s="33"/>
      <c r="G9" s="34">
        <v>2130</v>
      </c>
      <c r="H9" s="33">
        <v>30</v>
      </c>
      <c r="I9" s="108">
        <f>G9/H9</f>
        <v>71</v>
      </c>
      <c r="J9" s="30">
        <v>6.9</v>
      </c>
      <c r="K9" s="30">
        <v>9.8</v>
      </c>
      <c r="L9" s="109">
        <f>J9*I9</f>
        <v>489.9</v>
      </c>
      <c r="M9" s="109">
        <f>K9*I9</f>
        <v>695.8</v>
      </c>
      <c r="N9" s="30">
        <v>56</v>
      </c>
      <c r="O9" s="30">
        <v>30</v>
      </c>
      <c r="P9" s="30">
        <v>20</v>
      </c>
      <c r="Q9" s="127">
        <f>P9*O9*N9/1000000</f>
        <v>0.0336</v>
      </c>
      <c r="R9" s="109">
        <f>Q9*I9</f>
        <v>2.3856</v>
      </c>
      <c r="S9" s="128">
        <v>7.3</v>
      </c>
      <c r="T9" s="128">
        <f t="shared" ref="T9:T14" si="0">+S9*G9</f>
        <v>15549</v>
      </c>
      <c r="V9" s="126"/>
      <c r="W9" s="126"/>
    </row>
    <row r="10" s="6" customFormat="1" ht="34" customHeight="1" spans="1:20">
      <c r="A10" s="35"/>
      <c r="B10" s="36" t="s">
        <v>29</v>
      </c>
      <c r="C10" s="37" t="s">
        <v>30</v>
      </c>
      <c r="D10" s="38" t="s">
        <v>28</v>
      </c>
      <c r="E10" s="39"/>
      <c r="F10" s="39"/>
      <c r="G10" s="34">
        <f>40000-23000</f>
        <v>17000</v>
      </c>
      <c r="H10" s="33">
        <v>50</v>
      </c>
      <c r="I10" s="108">
        <f t="shared" ref="I10:I41" si="1">G10/H10</f>
        <v>340</v>
      </c>
      <c r="J10" s="30">
        <v>5.5</v>
      </c>
      <c r="K10" s="30">
        <v>7.5</v>
      </c>
      <c r="L10" s="109">
        <f t="shared" ref="L10:L41" si="2">J10*I10</f>
        <v>1870</v>
      </c>
      <c r="M10" s="109">
        <f t="shared" ref="M10:M41" si="3">K10*I10</f>
        <v>2550</v>
      </c>
      <c r="N10" s="30">
        <v>57</v>
      </c>
      <c r="O10" s="30">
        <v>32</v>
      </c>
      <c r="P10" s="30">
        <v>15</v>
      </c>
      <c r="Q10" s="127">
        <f t="shared" ref="Q10:Q41" si="4">P10*O10*N10/1000000</f>
        <v>0.02736</v>
      </c>
      <c r="R10" s="109">
        <f t="shared" ref="R10:R41" si="5">Q10*I10</f>
        <v>9.3024</v>
      </c>
      <c r="S10" s="128">
        <v>3.5</v>
      </c>
      <c r="T10" s="128">
        <f t="shared" si="0"/>
        <v>59500</v>
      </c>
    </row>
    <row r="11" s="6" customFormat="1" ht="34" customHeight="1" spans="1:20">
      <c r="A11" s="35"/>
      <c r="B11" s="30" t="s">
        <v>31</v>
      </c>
      <c r="C11" s="40" t="s">
        <v>32</v>
      </c>
      <c r="D11" s="32" t="s">
        <v>28</v>
      </c>
      <c r="E11" s="41"/>
      <c r="F11" s="42"/>
      <c r="G11" s="34">
        <v>10000</v>
      </c>
      <c r="H11" s="41">
        <v>20</v>
      </c>
      <c r="I11" s="108">
        <f t="shared" si="1"/>
        <v>500</v>
      </c>
      <c r="J11" s="30">
        <v>10.6</v>
      </c>
      <c r="K11" s="30">
        <v>12.6</v>
      </c>
      <c r="L11" s="109">
        <f t="shared" si="2"/>
        <v>5300</v>
      </c>
      <c r="M11" s="109">
        <f t="shared" si="3"/>
        <v>6300</v>
      </c>
      <c r="N11" s="30">
        <v>47.5</v>
      </c>
      <c r="O11" s="30">
        <v>30</v>
      </c>
      <c r="P11" s="30">
        <v>28</v>
      </c>
      <c r="Q11" s="127">
        <f t="shared" si="4"/>
        <v>0.0399</v>
      </c>
      <c r="R11" s="109">
        <f t="shared" si="5"/>
        <v>19.95</v>
      </c>
      <c r="S11" s="128">
        <v>9.8</v>
      </c>
      <c r="T11" s="128">
        <f t="shared" si="0"/>
        <v>98000</v>
      </c>
    </row>
    <row r="12" s="7" customFormat="1" ht="34" customHeight="1" spans="1:20">
      <c r="A12" s="43"/>
      <c r="B12" s="44" t="s">
        <v>33</v>
      </c>
      <c r="C12" s="45" t="s">
        <v>34</v>
      </c>
      <c r="D12" s="46"/>
      <c r="E12" s="46"/>
      <c r="F12" s="47"/>
      <c r="G12" s="48">
        <v>360</v>
      </c>
      <c r="H12" s="49">
        <v>20</v>
      </c>
      <c r="I12" s="108">
        <f t="shared" si="1"/>
        <v>18</v>
      </c>
      <c r="J12" s="110">
        <v>4</v>
      </c>
      <c r="K12" s="110">
        <v>5.15</v>
      </c>
      <c r="L12" s="109">
        <f t="shared" si="2"/>
        <v>72</v>
      </c>
      <c r="M12" s="109">
        <f t="shared" si="3"/>
        <v>92.7</v>
      </c>
      <c r="N12" s="110">
        <v>48</v>
      </c>
      <c r="O12" s="110">
        <v>37</v>
      </c>
      <c r="P12" s="110">
        <v>25</v>
      </c>
      <c r="Q12" s="127">
        <f t="shared" si="4"/>
        <v>0.0444</v>
      </c>
      <c r="R12" s="109">
        <f t="shared" si="5"/>
        <v>0.7992</v>
      </c>
      <c r="S12" s="129">
        <v>10.5</v>
      </c>
      <c r="T12" s="128">
        <f t="shared" si="0"/>
        <v>3780</v>
      </c>
    </row>
    <row r="13" s="7" customFormat="1" ht="34" customHeight="1" spans="1:20">
      <c r="A13" s="43"/>
      <c r="B13" s="44" t="s">
        <v>33</v>
      </c>
      <c r="C13" s="45" t="s">
        <v>34</v>
      </c>
      <c r="D13" s="46"/>
      <c r="E13" s="46"/>
      <c r="F13" s="47"/>
      <c r="G13" s="48">
        <v>17</v>
      </c>
      <c r="H13" s="49">
        <v>17</v>
      </c>
      <c r="I13" s="108">
        <f t="shared" si="1"/>
        <v>1</v>
      </c>
      <c r="J13" s="110">
        <v>4</v>
      </c>
      <c r="K13" s="110">
        <v>5.15</v>
      </c>
      <c r="L13" s="109">
        <f t="shared" si="2"/>
        <v>4</v>
      </c>
      <c r="M13" s="109">
        <f t="shared" si="3"/>
        <v>5.15</v>
      </c>
      <c r="N13" s="110">
        <v>48</v>
      </c>
      <c r="O13" s="110">
        <v>37</v>
      </c>
      <c r="P13" s="110">
        <v>25</v>
      </c>
      <c r="Q13" s="127">
        <f t="shared" si="4"/>
        <v>0.0444</v>
      </c>
      <c r="R13" s="109">
        <f t="shared" si="5"/>
        <v>0.0444</v>
      </c>
      <c r="S13" s="129">
        <v>10.5</v>
      </c>
      <c r="T13" s="128">
        <f t="shared" si="0"/>
        <v>178.5</v>
      </c>
    </row>
    <row r="14" s="7" customFormat="1" ht="34" customHeight="1" spans="1:20">
      <c r="A14" s="43" t="s">
        <v>35</v>
      </c>
      <c r="B14" s="50" t="s">
        <v>36</v>
      </c>
      <c r="C14" s="51" t="s">
        <v>37</v>
      </c>
      <c r="D14" s="52" t="s">
        <v>28</v>
      </c>
      <c r="E14" s="41"/>
      <c r="F14" s="42"/>
      <c r="G14" s="53">
        <f>2960-180</f>
        <v>2780</v>
      </c>
      <c r="H14" s="54">
        <v>20</v>
      </c>
      <c r="I14" s="108">
        <f t="shared" si="1"/>
        <v>139</v>
      </c>
      <c r="J14" s="111">
        <v>5.8</v>
      </c>
      <c r="K14" s="111">
        <v>7.8</v>
      </c>
      <c r="L14" s="109">
        <f t="shared" si="2"/>
        <v>806.2</v>
      </c>
      <c r="M14" s="109">
        <f t="shared" si="3"/>
        <v>1084.2</v>
      </c>
      <c r="N14" s="112">
        <v>48</v>
      </c>
      <c r="O14" s="112">
        <v>28</v>
      </c>
      <c r="P14" s="112">
        <v>25.5</v>
      </c>
      <c r="Q14" s="127">
        <f t="shared" si="4"/>
        <v>0.034272</v>
      </c>
      <c r="R14" s="109">
        <f t="shared" si="5"/>
        <v>4.763808</v>
      </c>
      <c r="S14" s="129">
        <v>8.45</v>
      </c>
      <c r="T14" s="128">
        <f t="shared" si="0"/>
        <v>23491</v>
      </c>
    </row>
    <row r="15" s="6" customFormat="1" ht="34" customHeight="1" spans="1:19">
      <c r="A15" s="55" t="s">
        <v>38</v>
      </c>
      <c r="B15" s="30" t="s">
        <v>39</v>
      </c>
      <c r="C15" s="56" t="s">
        <v>40</v>
      </c>
      <c r="D15" s="57" t="s">
        <v>41</v>
      </c>
      <c r="E15" s="33"/>
      <c r="F15" s="33"/>
      <c r="G15" s="53">
        <v>170</v>
      </c>
      <c r="H15" s="54">
        <v>10</v>
      </c>
      <c r="I15" s="108">
        <f t="shared" si="1"/>
        <v>17</v>
      </c>
      <c r="J15" s="111">
        <v>8.3</v>
      </c>
      <c r="K15" s="111">
        <v>8.9</v>
      </c>
      <c r="L15" s="109">
        <f t="shared" si="2"/>
        <v>141.1</v>
      </c>
      <c r="M15" s="109">
        <f t="shared" si="3"/>
        <v>151.3</v>
      </c>
      <c r="N15" s="111">
        <v>39</v>
      </c>
      <c r="O15" s="111">
        <v>24.5</v>
      </c>
      <c r="P15" s="111">
        <v>21</v>
      </c>
      <c r="Q15" s="127">
        <f t="shared" si="4"/>
        <v>0.0200655</v>
      </c>
      <c r="R15" s="109">
        <f t="shared" si="5"/>
        <v>0.3411135</v>
      </c>
      <c r="S15" s="6" t="s">
        <v>42</v>
      </c>
    </row>
    <row r="16" s="7" customFormat="1" ht="34" customHeight="1" spans="1:20">
      <c r="A16" s="58" t="s">
        <v>43</v>
      </c>
      <c r="B16" s="44" t="s">
        <v>44</v>
      </c>
      <c r="C16" s="45" t="s">
        <v>45</v>
      </c>
      <c r="D16" s="59"/>
      <c r="E16" s="59"/>
      <c r="F16" s="60"/>
      <c r="G16" s="61">
        <v>50</v>
      </c>
      <c r="H16" s="62">
        <v>5</v>
      </c>
      <c r="I16" s="108">
        <f t="shared" si="1"/>
        <v>10</v>
      </c>
      <c r="J16" s="113">
        <v>10</v>
      </c>
      <c r="K16" s="113">
        <v>11.8</v>
      </c>
      <c r="L16" s="109">
        <f t="shared" si="2"/>
        <v>100</v>
      </c>
      <c r="M16" s="109">
        <f t="shared" si="3"/>
        <v>118</v>
      </c>
      <c r="N16" s="113">
        <v>64</v>
      </c>
      <c r="O16" s="113">
        <v>20</v>
      </c>
      <c r="P16" s="113">
        <v>69</v>
      </c>
      <c r="Q16" s="127">
        <f t="shared" si="4"/>
        <v>0.08832</v>
      </c>
      <c r="R16" s="109">
        <f t="shared" si="5"/>
        <v>0.8832</v>
      </c>
      <c r="S16" s="6" t="s">
        <v>42</v>
      </c>
      <c r="T16" s="130"/>
    </row>
    <row r="17" s="7" customFormat="1" ht="34" customHeight="1" spans="1:20">
      <c r="A17" s="63"/>
      <c r="B17" s="64" t="s">
        <v>46</v>
      </c>
      <c r="C17" s="65" t="s">
        <v>47</v>
      </c>
      <c r="D17" s="59"/>
      <c r="E17" s="59"/>
      <c r="F17" s="60"/>
      <c r="G17" s="61">
        <v>1668</v>
      </c>
      <c r="H17" s="66">
        <v>12</v>
      </c>
      <c r="I17" s="108">
        <f t="shared" si="1"/>
        <v>139</v>
      </c>
      <c r="J17" s="111">
        <v>1.75</v>
      </c>
      <c r="K17" s="111">
        <v>2.84</v>
      </c>
      <c r="L17" s="109">
        <f t="shared" si="2"/>
        <v>243.25</v>
      </c>
      <c r="M17" s="109">
        <f t="shared" si="3"/>
        <v>394.76</v>
      </c>
      <c r="N17" s="112">
        <v>42</v>
      </c>
      <c r="O17" s="112">
        <v>32</v>
      </c>
      <c r="P17" s="112">
        <v>18</v>
      </c>
      <c r="Q17" s="127">
        <f t="shared" si="4"/>
        <v>0.024192</v>
      </c>
      <c r="R17" s="109">
        <f t="shared" si="5"/>
        <v>3.362688</v>
      </c>
      <c r="S17" s="6" t="s">
        <v>42</v>
      </c>
      <c r="T17" s="130"/>
    </row>
    <row r="18" s="7" customFormat="1" ht="34" customHeight="1" spans="1:20">
      <c r="A18" s="63"/>
      <c r="B18" s="64" t="s">
        <v>46</v>
      </c>
      <c r="C18" s="65" t="s">
        <v>47</v>
      </c>
      <c r="D18" s="59"/>
      <c r="E18" s="59"/>
      <c r="F18" s="60"/>
      <c r="G18" s="67">
        <f>7+4</f>
        <v>11</v>
      </c>
      <c r="H18" s="66">
        <v>11</v>
      </c>
      <c r="I18" s="108">
        <f t="shared" si="1"/>
        <v>1</v>
      </c>
      <c r="J18" s="111">
        <v>1.75</v>
      </c>
      <c r="K18" s="111">
        <v>2.84</v>
      </c>
      <c r="L18" s="109">
        <f t="shared" si="2"/>
        <v>1.75</v>
      </c>
      <c r="M18" s="109">
        <f t="shared" si="3"/>
        <v>2.84</v>
      </c>
      <c r="N18" s="112">
        <v>42</v>
      </c>
      <c r="O18" s="112">
        <v>32</v>
      </c>
      <c r="P18" s="112">
        <v>18</v>
      </c>
      <c r="Q18" s="127">
        <f t="shared" si="4"/>
        <v>0.024192</v>
      </c>
      <c r="R18" s="109">
        <f t="shared" si="5"/>
        <v>0.024192</v>
      </c>
      <c r="S18" s="6" t="s">
        <v>42</v>
      </c>
      <c r="T18" s="130"/>
    </row>
    <row r="19" s="7" customFormat="1" ht="34" customHeight="1" spans="1:20">
      <c r="A19" s="63"/>
      <c r="B19" s="68" t="s">
        <v>46</v>
      </c>
      <c r="C19" s="69" t="s">
        <v>47</v>
      </c>
      <c r="D19" s="59"/>
      <c r="E19" s="59"/>
      <c r="F19" s="60"/>
      <c r="G19" s="67">
        <v>12</v>
      </c>
      <c r="H19" s="66">
        <v>12</v>
      </c>
      <c r="I19" s="108">
        <f t="shared" si="1"/>
        <v>1</v>
      </c>
      <c r="J19" s="111">
        <v>1.75</v>
      </c>
      <c r="K19" s="111">
        <v>2.84</v>
      </c>
      <c r="L19" s="109">
        <f t="shared" si="2"/>
        <v>1.75</v>
      </c>
      <c r="M19" s="109">
        <f t="shared" si="3"/>
        <v>2.84</v>
      </c>
      <c r="N19" s="112">
        <v>42</v>
      </c>
      <c r="O19" s="112">
        <v>32</v>
      </c>
      <c r="P19" s="112">
        <v>18</v>
      </c>
      <c r="Q19" s="127">
        <f t="shared" si="4"/>
        <v>0.024192</v>
      </c>
      <c r="R19" s="109">
        <f t="shared" si="5"/>
        <v>0.024192</v>
      </c>
      <c r="S19" s="6" t="s">
        <v>42</v>
      </c>
      <c r="T19" s="130"/>
    </row>
    <row r="20" s="7" customFormat="1" ht="34" customHeight="1" spans="1:20">
      <c r="A20" s="63"/>
      <c r="B20" s="68" t="s">
        <v>46</v>
      </c>
      <c r="C20" s="69" t="s">
        <v>47</v>
      </c>
      <c r="D20" s="59"/>
      <c r="E20" s="59"/>
      <c r="F20" s="60"/>
      <c r="G20" s="67">
        <v>11</v>
      </c>
      <c r="H20" s="66">
        <v>11</v>
      </c>
      <c r="I20" s="108">
        <f t="shared" si="1"/>
        <v>1</v>
      </c>
      <c r="J20" s="111">
        <v>1.6</v>
      </c>
      <c r="K20" s="111">
        <v>2.6</v>
      </c>
      <c r="L20" s="109">
        <f t="shared" si="2"/>
        <v>1.6</v>
      </c>
      <c r="M20" s="109">
        <f t="shared" si="3"/>
        <v>2.6</v>
      </c>
      <c r="N20" s="112">
        <v>42</v>
      </c>
      <c r="O20" s="112">
        <v>32</v>
      </c>
      <c r="P20" s="112">
        <v>18</v>
      </c>
      <c r="Q20" s="127">
        <f t="shared" si="4"/>
        <v>0.024192</v>
      </c>
      <c r="R20" s="109">
        <f t="shared" si="5"/>
        <v>0.024192</v>
      </c>
      <c r="S20" s="6" t="s">
        <v>42</v>
      </c>
      <c r="T20" s="130"/>
    </row>
    <row r="21" s="7" customFormat="1" ht="34" customHeight="1" spans="1:20">
      <c r="A21" s="63"/>
      <c r="B21" s="64" t="s">
        <v>48</v>
      </c>
      <c r="C21" s="65" t="s">
        <v>49</v>
      </c>
      <c r="D21" s="59"/>
      <c r="E21" s="59"/>
      <c r="F21" s="60"/>
      <c r="G21" s="61">
        <v>516</v>
      </c>
      <c r="H21" s="66">
        <v>12</v>
      </c>
      <c r="I21" s="108">
        <f t="shared" si="1"/>
        <v>43</v>
      </c>
      <c r="J21" s="111">
        <v>1.75</v>
      </c>
      <c r="K21" s="111">
        <v>2.84</v>
      </c>
      <c r="L21" s="109">
        <f t="shared" si="2"/>
        <v>75.25</v>
      </c>
      <c r="M21" s="109">
        <f t="shared" si="3"/>
        <v>122.12</v>
      </c>
      <c r="N21" s="112">
        <v>42</v>
      </c>
      <c r="O21" s="112">
        <v>32</v>
      </c>
      <c r="P21" s="112">
        <v>18</v>
      </c>
      <c r="Q21" s="127">
        <f t="shared" si="4"/>
        <v>0.024192</v>
      </c>
      <c r="R21" s="109">
        <f t="shared" si="5"/>
        <v>1.040256</v>
      </c>
      <c r="S21" s="6" t="s">
        <v>42</v>
      </c>
      <c r="T21" s="130"/>
    </row>
    <row r="22" s="7" customFormat="1" ht="34" customHeight="1" spans="1:20">
      <c r="A22" s="63"/>
      <c r="B22" s="68" t="s">
        <v>48</v>
      </c>
      <c r="C22" s="69" t="s">
        <v>49</v>
      </c>
      <c r="D22" s="59"/>
      <c r="E22" s="59"/>
      <c r="F22" s="60"/>
      <c r="G22" s="67">
        <v>24</v>
      </c>
      <c r="H22" s="66">
        <v>12</v>
      </c>
      <c r="I22" s="108">
        <f t="shared" si="1"/>
        <v>2</v>
      </c>
      <c r="J22" s="111">
        <v>1.75</v>
      </c>
      <c r="K22" s="111">
        <v>2.84</v>
      </c>
      <c r="L22" s="109">
        <f t="shared" si="2"/>
        <v>3.5</v>
      </c>
      <c r="M22" s="109">
        <f t="shared" si="3"/>
        <v>5.68</v>
      </c>
      <c r="N22" s="112">
        <v>42</v>
      </c>
      <c r="O22" s="112">
        <v>32</v>
      </c>
      <c r="P22" s="112">
        <v>18</v>
      </c>
      <c r="Q22" s="127">
        <f t="shared" si="4"/>
        <v>0.024192</v>
      </c>
      <c r="R22" s="109">
        <f t="shared" si="5"/>
        <v>0.048384</v>
      </c>
      <c r="S22" s="6" t="s">
        <v>42</v>
      </c>
      <c r="T22" s="130"/>
    </row>
    <row r="23" s="7" customFormat="1" ht="34" customHeight="1" spans="1:20">
      <c r="A23" s="63"/>
      <c r="B23" s="68" t="s">
        <v>48</v>
      </c>
      <c r="C23" s="69" t="s">
        <v>49</v>
      </c>
      <c r="D23" s="59"/>
      <c r="E23" s="59"/>
      <c r="F23" s="60"/>
      <c r="G23" s="67">
        <f>11-1</f>
        <v>10</v>
      </c>
      <c r="H23" s="66">
        <v>10</v>
      </c>
      <c r="I23" s="108">
        <f t="shared" si="1"/>
        <v>1</v>
      </c>
      <c r="J23" s="111">
        <v>1.6</v>
      </c>
      <c r="K23" s="111">
        <v>2.6</v>
      </c>
      <c r="L23" s="109">
        <f t="shared" si="2"/>
        <v>1.6</v>
      </c>
      <c r="M23" s="109">
        <f t="shared" si="3"/>
        <v>2.6</v>
      </c>
      <c r="N23" s="112">
        <v>42</v>
      </c>
      <c r="O23" s="112">
        <v>32</v>
      </c>
      <c r="P23" s="112">
        <v>18</v>
      </c>
      <c r="Q23" s="127">
        <f t="shared" si="4"/>
        <v>0.024192</v>
      </c>
      <c r="R23" s="109">
        <f t="shared" si="5"/>
        <v>0.024192</v>
      </c>
      <c r="S23" s="6" t="s">
        <v>42</v>
      </c>
      <c r="T23" s="130"/>
    </row>
    <row r="24" s="7" customFormat="1" ht="34" customHeight="1" spans="1:20">
      <c r="A24" s="63"/>
      <c r="B24" s="64" t="s">
        <v>50</v>
      </c>
      <c r="C24" s="65" t="s">
        <v>51</v>
      </c>
      <c r="D24" s="59"/>
      <c r="E24" s="59"/>
      <c r="F24" s="60"/>
      <c r="G24" s="61">
        <v>516</v>
      </c>
      <c r="H24" s="66">
        <v>12</v>
      </c>
      <c r="I24" s="108">
        <f t="shared" si="1"/>
        <v>43</v>
      </c>
      <c r="J24" s="111">
        <v>2.18</v>
      </c>
      <c r="K24" s="111">
        <v>3.38</v>
      </c>
      <c r="L24" s="109">
        <f t="shared" si="2"/>
        <v>93.74</v>
      </c>
      <c r="M24" s="109">
        <f t="shared" si="3"/>
        <v>145.34</v>
      </c>
      <c r="N24" s="112">
        <v>44</v>
      </c>
      <c r="O24" s="112">
        <v>33</v>
      </c>
      <c r="P24" s="112">
        <v>21</v>
      </c>
      <c r="Q24" s="127">
        <f t="shared" si="4"/>
        <v>0.030492</v>
      </c>
      <c r="R24" s="109">
        <f t="shared" si="5"/>
        <v>1.311156</v>
      </c>
      <c r="S24" s="6" t="s">
        <v>42</v>
      </c>
      <c r="T24" s="130"/>
    </row>
    <row r="25" s="7" customFormat="1" ht="34" customHeight="1" spans="1:20">
      <c r="A25" s="63"/>
      <c r="B25" s="64" t="s">
        <v>50</v>
      </c>
      <c r="C25" s="65" t="s">
        <v>51</v>
      </c>
      <c r="D25" s="59"/>
      <c r="E25" s="59"/>
      <c r="F25" s="60"/>
      <c r="G25" s="67">
        <f>7-1</f>
        <v>6</v>
      </c>
      <c r="H25" s="66">
        <v>6</v>
      </c>
      <c r="I25" s="108">
        <f t="shared" si="1"/>
        <v>1</v>
      </c>
      <c r="J25" s="111">
        <v>2.18</v>
      </c>
      <c r="K25" s="111">
        <v>3.38</v>
      </c>
      <c r="L25" s="109">
        <f t="shared" si="2"/>
        <v>2.18</v>
      </c>
      <c r="M25" s="109">
        <f t="shared" si="3"/>
        <v>3.38</v>
      </c>
      <c r="N25" s="112">
        <v>44</v>
      </c>
      <c r="O25" s="112">
        <v>33</v>
      </c>
      <c r="P25" s="112">
        <v>21</v>
      </c>
      <c r="Q25" s="127">
        <f t="shared" si="4"/>
        <v>0.030492</v>
      </c>
      <c r="R25" s="109">
        <f t="shared" si="5"/>
        <v>0.030492</v>
      </c>
      <c r="S25" s="6" t="s">
        <v>42</v>
      </c>
      <c r="T25" s="130"/>
    </row>
    <row r="26" s="7" customFormat="1" ht="34" customHeight="1" spans="1:20">
      <c r="A26" s="63"/>
      <c r="B26" s="64" t="s">
        <v>52</v>
      </c>
      <c r="C26" s="65" t="s">
        <v>53</v>
      </c>
      <c r="D26" s="59"/>
      <c r="E26" s="59"/>
      <c r="F26" s="60"/>
      <c r="G26" s="61">
        <v>672</v>
      </c>
      <c r="H26" s="66">
        <v>12</v>
      </c>
      <c r="I26" s="108">
        <f t="shared" si="1"/>
        <v>56</v>
      </c>
      <c r="J26" s="111">
        <v>2.18</v>
      </c>
      <c r="K26" s="111">
        <v>3.38</v>
      </c>
      <c r="L26" s="109">
        <f t="shared" si="2"/>
        <v>122.08</v>
      </c>
      <c r="M26" s="109">
        <f t="shared" si="3"/>
        <v>189.28</v>
      </c>
      <c r="N26" s="112">
        <v>44</v>
      </c>
      <c r="O26" s="112">
        <v>33</v>
      </c>
      <c r="P26" s="112">
        <v>21</v>
      </c>
      <c r="Q26" s="127">
        <f t="shared" si="4"/>
        <v>0.030492</v>
      </c>
      <c r="R26" s="109">
        <f t="shared" si="5"/>
        <v>1.707552</v>
      </c>
      <c r="S26" s="6" t="s">
        <v>42</v>
      </c>
      <c r="T26" s="130"/>
    </row>
    <row r="27" s="7" customFormat="1" ht="34" customHeight="1" spans="1:20">
      <c r="A27" s="63"/>
      <c r="B27" s="64" t="s">
        <v>52</v>
      </c>
      <c r="C27" s="65" t="s">
        <v>53</v>
      </c>
      <c r="D27" s="59"/>
      <c r="E27" s="59"/>
      <c r="F27" s="60"/>
      <c r="G27" s="70">
        <f>4+6</f>
        <v>10</v>
      </c>
      <c r="H27" s="66">
        <v>10</v>
      </c>
      <c r="I27" s="108">
        <f t="shared" si="1"/>
        <v>1</v>
      </c>
      <c r="J27" s="111">
        <v>2.18</v>
      </c>
      <c r="K27" s="111">
        <v>3.38</v>
      </c>
      <c r="L27" s="109">
        <f t="shared" si="2"/>
        <v>2.18</v>
      </c>
      <c r="M27" s="109">
        <f t="shared" si="3"/>
        <v>3.38</v>
      </c>
      <c r="N27" s="112">
        <v>44</v>
      </c>
      <c r="O27" s="112">
        <v>33</v>
      </c>
      <c r="P27" s="112">
        <v>21</v>
      </c>
      <c r="Q27" s="127">
        <f t="shared" si="4"/>
        <v>0.030492</v>
      </c>
      <c r="R27" s="109">
        <f t="shared" si="5"/>
        <v>0.030492</v>
      </c>
      <c r="S27" s="6" t="s">
        <v>42</v>
      </c>
      <c r="T27" s="130"/>
    </row>
    <row r="28" s="7" customFormat="1" ht="34" customHeight="1" spans="1:20">
      <c r="A28" s="63"/>
      <c r="B28" s="68" t="s">
        <v>52</v>
      </c>
      <c r="C28" s="69" t="s">
        <v>53</v>
      </c>
      <c r="D28" s="59"/>
      <c r="E28" s="59"/>
      <c r="F28" s="60"/>
      <c r="G28" s="71">
        <v>24</v>
      </c>
      <c r="H28" s="66">
        <v>12</v>
      </c>
      <c r="I28" s="108">
        <f t="shared" si="1"/>
        <v>2</v>
      </c>
      <c r="J28" s="111">
        <v>2.18</v>
      </c>
      <c r="K28" s="111">
        <v>3.38</v>
      </c>
      <c r="L28" s="109">
        <f t="shared" si="2"/>
        <v>4.36</v>
      </c>
      <c r="M28" s="109">
        <f t="shared" si="3"/>
        <v>6.76</v>
      </c>
      <c r="N28" s="112">
        <v>44</v>
      </c>
      <c r="O28" s="112">
        <v>33</v>
      </c>
      <c r="P28" s="112">
        <v>21</v>
      </c>
      <c r="Q28" s="127">
        <f t="shared" si="4"/>
        <v>0.030492</v>
      </c>
      <c r="R28" s="109">
        <f t="shared" si="5"/>
        <v>0.060984</v>
      </c>
      <c r="S28" s="6" t="s">
        <v>42</v>
      </c>
      <c r="T28" s="130"/>
    </row>
    <row r="29" s="7" customFormat="1" ht="34" customHeight="1" spans="1:20">
      <c r="A29" s="63"/>
      <c r="B29" s="64" t="s">
        <v>54</v>
      </c>
      <c r="C29" s="65" t="s">
        <v>55</v>
      </c>
      <c r="D29" s="59"/>
      <c r="E29" s="59"/>
      <c r="F29" s="60"/>
      <c r="G29" s="67">
        <v>1206</v>
      </c>
      <c r="H29" s="66">
        <v>6</v>
      </c>
      <c r="I29" s="108">
        <f t="shared" si="1"/>
        <v>201</v>
      </c>
      <c r="J29" s="111">
        <v>3.53</v>
      </c>
      <c r="K29" s="111">
        <v>5.49</v>
      </c>
      <c r="L29" s="109">
        <f t="shared" si="2"/>
        <v>709.53</v>
      </c>
      <c r="M29" s="109">
        <f t="shared" si="3"/>
        <v>1103.49</v>
      </c>
      <c r="N29" s="112">
        <v>51</v>
      </c>
      <c r="O29" s="112">
        <v>39</v>
      </c>
      <c r="P29" s="112">
        <v>24</v>
      </c>
      <c r="Q29" s="127">
        <f t="shared" si="4"/>
        <v>0.047736</v>
      </c>
      <c r="R29" s="109">
        <f t="shared" si="5"/>
        <v>9.594936</v>
      </c>
      <c r="S29" s="6" t="s">
        <v>42</v>
      </c>
      <c r="T29" s="130"/>
    </row>
    <row r="30" s="7" customFormat="1" ht="34" customHeight="1" spans="1:20">
      <c r="A30" s="63"/>
      <c r="B30" s="64" t="s">
        <v>54</v>
      </c>
      <c r="C30" s="65" t="s">
        <v>55</v>
      </c>
      <c r="D30" s="59"/>
      <c r="E30" s="59"/>
      <c r="F30" s="60"/>
      <c r="G30" s="67">
        <f>5+1</f>
        <v>6</v>
      </c>
      <c r="H30" s="66">
        <v>6</v>
      </c>
      <c r="I30" s="108">
        <f t="shared" si="1"/>
        <v>1</v>
      </c>
      <c r="J30" s="111">
        <v>3.53</v>
      </c>
      <c r="K30" s="111">
        <v>5.49</v>
      </c>
      <c r="L30" s="109">
        <f t="shared" si="2"/>
        <v>3.53</v>
      </c>
      <c r="M30" s="109">
        <f t="shared" si="3"/>
        <v>5.49</v>
      </c>
      <c r="N30" s="112">
        <v>51</v>
      </c>
      <c r="O30" s="112">
        <v>39</v>
      </c>
      <c r="P30" s="112">
        <v>24</v>
      </c>
      <c r="Q30" s="127">
        <f t="shared" si="4"/>
        <v>0.047736</v>
      </c>
      <c r="R30" s="109">
        <f t="shared" si="5"/>
        <v>0.047736</v>
      </c>
      <c r="S30" s="6" t="s">
        <v>42</v>
      </c>
      <c r="T30" s="130"/>
    </row>
    <row r="31" s="7" customFormat="1" ht="34" customHeight="1" spans="1:20">
      <c r="A31" s="63"/>
      <c r="B31" s="64" t="s">
        <v>56</v>
      </c>
      <c r="C31" s="65" t="s">
        <v>57</v>
      </c>
      <c r="D31" s="59"/>
      <c r="E31" s="59"/>
      <c r="F31" s="60"/>
      <c r="G31" s="61">
        <v>324</v>
      </c>
      <c r="H31" s="66">
        <v>6</v>
      </c>
      <c r="I31" s="108">
        <f t="shared" si="1"/>
        <v>54</v>
      </c>
      <c r="J31" s="111">
        <v>3.53</v>
      </c>
      <c r="K31" s="111">
        <v>5.49</v>
      </c>
      <c r="L31" s="109">
        <f t="shared" si="2"/>
        <v>190.62</v>
      </c>
      <c r="M31" s="109">
        <f t="shared" si="3"/>
        <v>296.46</v>
      </c>
      <c r="N31" s="112">
        <v>51</v>
      </c>
      <c r="O31" s="112">
        <v>39</v>
      </c>
      <c r="P31" s="112">
        <v>24</v>
      </c>
      <c r="Q31" s="127">
        <f t="shared" si="4"/>
        <v>0.047736</v>
      </c>
      <c r="R31" s="109">
        <f t="shared" si="5"/>
        <v>2.577744</v>
      </c>
      <c r="S31" s="6" t="s">
        <v>42</v>
      </c>
      <c r="T31" s="130"/>
    </row>
    <row r="32" s="7" customFormat="1" ht="34" customHeight="1" spans="1:20">
      <c r="A32" s="63"/>
      <c r="B32" s="64" t="s">
        <v>56</v>
      </c>
      <c r="C32" s="65" t="s">
        <v>57</v>
      </c>
      <c r="D32" s="59"/>
      <c r="E32" s="59"/>
      <c r="F32" s="60"/>
      <c r="G32" s="72">
        <v>4</v>
      </c>
      <c r="H32" s="66">
        <v>4</v>
      </c>
      <c r="I32" s="108">
        <f t="shared" si="1"/>
        <v>1</v>
      </c>
      <c r="J32" s="111">
        <v>3.53</v>
      </c>
      <c r="K32" s="111">
        <v>5.49</v>
      </c>
      <c r="L32" s="109">
        <f t="shared" si="2"/>
        <v>3.53</v>
      </c>
      <c r="M32" s="109">
        <f t="shared" si="3"/>
        <v>5.49</v>
      </c>
      <c r="N32" s="112">
        <v>51</v>
      </c>
      <c r="O32" s="112">
        <v>39</v>
      </c>
      <c r="P32" s="112">
        <v>24</v>
      </c>
      <c r="Q32" s="127">
        <f t="shared" si="4"/>
        <v>0.047736</v>
      </c>
      <c r="R32" s="109">
        <f t="shared" si="5"/>
        <v>0.047736</v>
      </c>
      <c r="S32" s="6" t="s">
        <v>42</v>
      </c>
      <c r="T32" s="130"/>
    </row>
    <row r="33" s="7" customFormat="1" ht="34" customHeight="1" spans="1:20">
      <c r="A33" s="63"/>
      <c r="B33" s="68" t="s">
        <v>56</v>
      </c>
      <c r="C33" s="69" t="s">
        <v>57</v>
      </c>
      <c r="D33" s="59"/>
      <c r="E33" s="59"/>
      <c r="F33" s="60"/>
      <c r="G33" s="71">
        <v>18</v>
      </c>
      <c r="H33" s="66">
        <v>6</v>
      </c>
      <c r="I33" s="108">
        <f t="shared" si="1"/>
        <v>3</v>
      </c>
      <c r="J33" s="111">
        <v>3.53</v>
      </c>
      <c r="K33" s="111">
        <v>5.49</v>
      </c>
      <c r="L33" s="109">
        <f t="shared" si="2"/>
        <v>10.59</v>
      </c>
      <c r="M33" s="109">
        <f t="shared" si="3"/>
        <v>16.47</v>
      </c>
      <c r="N33" s="112">
        <v>51</v>
      </c>
      <c r="O33" s="112">
        <v>39</v>
      </c>
      <c r="P33" s="112">
        <v>24</v>
      </c>
      <c r="Q33" s="127">
        <f t="shared" si="4"/>
        <v>0.047736</v>
      </c>
      <c r="R33" s="109">
        <f t="shared" si="5"/>
        <v>0.143208</v>
      </c>
      <c r="S33" s="6" t="s">
        <v>42</v>
      </c>
      <c r="T33" s="130"/>
    </row>
    <row r="34" s="8" customFormat="1" ht="39" customHeight="1" spans="1:22">
      <c r="A34" s="73" t="s">
        <v>58</v>
      </c>
      <c r="B34" s="34" t="s">
        <v>59</v>
      </c>
      <c r="C34" s="31" t="s">
        <v>60</v>
      </c>
      <c r="D34" s="52" t="s">
        <v>61</v>
      </c>
      <c r="E34" s="74"/>
      <c r="F34" s="75"/>
      <c r="G34" s="76">
        <v>100</v>
      </c>
      <c r="H34" s="30">
        <v>100</v>
      </c>
      <c r="I34" s="108">
        <f t="shared" si="1"/>
        <v>1</v>
      </c>
      <c r="J34" s="114">
        <v>5.5</v>
      </c>
      <c r="K34" s="114">
        <v>6.5</v>
      </c>
      <c r="L34" s="109">
        <f t="shared" si="2"/>
        <v>5.5</v>
      </c>
      <c r="M34" s="109">
        <f t="shared" si="3"/>
        <v>6.5</v>
      </c>
      <c r="N34" s="114">
        <v>55</v>
      </c>
      <c r="O34" s="114">
        <v>29</v>
      </c>
      <c r="P34" s="114">
        <v>15</v>
      </c>
      <c r="Q34" s="127">
        <f t="shared" si="4"/>
        <v>0.023925</v>
      </c>
      <c r="R34" s="109">
        <f t="shared" si="5"/>
        <v>0.023925</v>
      </c>
      <c r="S34" s="6" t="s">
        <v>42</v>
      </c>
      <c r="T34" s="131"/>
      <c r="U34" s="6"/>
      <c r="V34" s="6"/>
    </row>
    <row r="35" s="8" customFormat="1" ht="39" customHeight="1" spans="1:20">
      <c r="A35" s="77"/>
      <c r="B35" s="34" t="s">
        <v>62</v>
      </c>
      <c r="C35" s="31" t="s">
        <v>63</v>
      </c>
      <c r="D35" s="52" t="s">
        <v>61</v>
      </c>
      <c r="E35" s="30"/>
      <c r="F35" s="30"/>
      <c r="G35" s="34">
        <v>100</v>
      </c>
      <c r="H35" s="78">
        <v>100</v>
      </c>
      <c r="I35" s="108">
        <f t="shared" si="1"/>
        <v>1</v>
      </c>
      <c r="J35" s="114">
        <v>5.5</v>
      </c>
      <c r="K35" s="114">
        <v>6.5</v>
      </c>
      <c r="L35" s="109">
        <f t="shared" si="2"/>
        <v>5.5</v>
      </c>
      <c r="M35" s="109">
        <f t="shared" si="3"/>
        <v>6.5</v>
      </c>
      <c r="N35" s="115">
        <v>55</v>
      </c>
      <c r="O35" s="115">
        <v>29</v>
      </c>
      <c r="P35" s="115">
        <v>15</v>
      </c>
      <c r="Q35" s="127">
        <f t="shared" si="4"/>
        <v>0.023925</v>
      </c>
      <c r="R35" s="109">
        <f t="shared" si="5"/>
        <v>0.023925</v>
      </c>
      <c r="S35" s="6" t="s">
        <v>42</v>
      </c>
      <c r="T35" s="131"/>
    </row>
    <row r="36" s="9" customFormat="1" ht="35" customHeight="1" spans="1:19">
      <c r="A36" s="77"/>
      <c r="B36" s="34" t="s">
        <v>64</v>
      </c>
      <c r="C36" s="51" t="s">
        <v>65</v>
      </c>
      <c r="D36" s="79" t="s">
        <v>28</v>
      </c>
      <c r="E36" s="30"/>
      <c r="F36" s="30"/>
      <c r="G36" s="34">
        <v>50</v>
      </c>
      <c r="H36" s="30">
        <v>50</v>
      </c>
      <c r="I36" s="108">
        <f t="shared" si="1"/>
        <v>1</v>
      </c>
      <c r="J36" s="30">
        <v>4.5</v>
      </c>
      <c r="K36" s="30">
        <v>6.3</v>
      </c>
      <c r="L36" s="109">
        <f t="shared" si="2"/>
        <v>4.5</v>
      </c>
      <c r="M36" s="109">
        <f t="shared" si="3"/>
        <v>6.3</v>
      </c>
      <c r="N36" s="30">
        <v>57</v>
      </c>
      <c r="O36" s="30">
        <v>32</v>
      </c>
      <c r="P36" s="30">
        <v>15</v>
      </c>
      <c r="Q36" s="127">
        <f t="shared" si="4"/>
        <v>0.02736</v>
      </c>
      <c r="R36" s="109">
        <f t="shared" si="5"/>
        <v>0.02736</v>
      </c>
      <c r="S36" s="6" t="s">
        <v>42</v>
      </c>
    </row>
    <row r="37" s="8" customFormat="1" ht="30" customHeight="1" spans="1:19">
      <c r="A37" s="77"/>
      <c r="B37" s="34" t="s">
        <v>66</v>
      </c>
      <c r="C37" s="51" t="s">
        <v>67</v>
      </c>
      <c r="D37" s="79" t="s">
        <v>28</v>
      </c>
      <c r="E37" s="30"/>
      <c r="F37" s="30"/>
      <c r="G37" s="34">
        <v>40</v>
      </c>
      <c r="H37" s="30">
        <v>40</v>
      </c>
      <c r="I37" s="108">
        <f t="shared" si="1"/>
        <v>1</v>
      </c>
      <c r="J37" s="30">
        <v>4</v>
      </c>
      <c r="K37" s="30">
        <v>5.5</v>
      </c>
      <c r="L37" s="109">
        <f t="shared" si="2"/>
        <v>4</v>
      </c>
      <c r="M37" s="109">
        <f t="shared" si="3"/>
        <v>5.5</v>
      </c>
      <c r="N37" s="30">
        <v>54</v>
      </c>
      <c r="O37" s="30">
        <v>30</v>
      </c>
      <c r="P37" s="30">
        <v>16.5</v>
      </c>
      <c r="Q37" s="127">
        <f t="shared" si="4"/>
        <v>0.02673</v>
      </c>
      <c r="R37" s="109">
        <f t="shared" si="5"/>
        <v>0.02673</v>
      </c>
      <c r="S37" s="6" t="s">
        <v>42</v>
      </c>
    </row>
    <row r="38" s="8" customFormat="1" ht="30" customHeight="1" spans="1:19">
      <c r="A38" s="77"/>
      <c r="B38" s="34" t="s">
        <v>68</v>
      </c>
      <c r="C38" s="51" t="s">
        <v>69</v>
      </c>
      <c r="D38" s="79" t="s">
        <v>28</v>
      </c>
      <c r="E38" s="30"/>
      <c r="F38" s="30"/>
      <c r="G38" s="34">
        <v>80</v>
      </c>
      <c r="H38" s="30">
        <v>40</v>
      </c>
      <c r="I38" s="108">
        <f t="shared" si="1"/>
        <v>2</v>
      </c>
      <c r="J38" s="30">
        <v>5</v>
      </c>
      <c r="K38" s="30">
        <v>6.4</v>
      </c>
      <c r="L38" s="109">
        <f t="shared" si="2"/>
        <v>10</v>
      </c>
      <c r="M38" s="109">
        <f t="shared" si="3"/>
        <v>12.8</v>
      </c>
      <c r="N38" s="30">
        <v>54</v>
      </c>
      <c r="O38" s="30">
        <v>30</v>
      </c>
      <c r="P38" s="30">
        <v>16.5</v>
      </c>
      <c r="Q38" s="127">
        <f t="shared" si="4"/>
        <v>0.02673</v>
      </c>
      <c r="R38" s="109">
        <f t="shared" si="5"/>
        <v>0.05346</v>
      </c>
      <c r="S38" s="6" t="s">
        <v>42</v>
      </c>
    </row>
    <row r="39" s="9" customFormat="1" ht="35" customHeight="1" spans="1:19">
      <c r="A39" s="77"/>
      <c r="B39" s="34" t="s">
        <v>26</v>
      </c>
      <c r="C39" s="80" t="s">
        <v>27</v>
      </c>
      <c r="D39" s="79" t="s">
        <v>28</v>
      </c>
      <c r="E39" s="74"/>
      <c r="F39" s="75"/>
      <c r="G39" s="34">
        <v>30</v>
      </c>
      <c r="H39" s="74">
        <v>30</v>
      </c>
      <c r="I39" s="108">
        <f t="shared" si="1"/>
        <v>1</v>
      </c>
      <c r="J39" s="30">
        <v>6</v>
      </c>
      <c r="K39" s="30">
        <v>7</v>
      </c>
      <c r="L39" s="109">
        <f t="shared" si="2"/>
        <v>6</v>
      </c>
      <c r="M39" s="109">
        <f t="shared" si="3"/>
        <v>7</v>
      </c>
      <c r="N39" s="30">
        <v>56</v>
      </c>
      <c r="O39" s="30">
        <v>30</v>
      </c>
      <c r="P39" s="30">
        <v>20</v>
      </c>
      <c r="Q39" s="127">
        <f t="shared" si="4"/>
        <v>0.0336</v>
      </c>
      <c r="R39" s="109">
        <f t="shared" si="5"/>
        <v>0.0336</v>
      </c>
      <c r="S39" s="6" t="s">
        <v>42</v>
      </c>
    </row>
    <row r="40" s="9" customFormat="1" ht="35" customHeight="1" spans="1:19">
      <c r="A40" s="77"/>
      <c r="B40" s="34" t="s">
        <v>70</v>
      </c>
      <c r="C40" s="81" t="s">
        <v>71</v>
      </c>
      <c r="D40" s="79" t="s">
        <v>28</v>
      </c>
      <c r="E40" s="74"/>
      <c r="F40" s="75"/>
      <c r="G40" s="34">
        <v>20</v>
      </c>
      <c r="H40" s="74">
        <v>20</v>
      </c>
      <c r="I40" s="108">
        <f t="shared" si="1"/>
        <v>1</v>
      </c>
      <c r="J40" s="30">
        <v>7</v>
      </c>
      <c r="K40" s="30">
        <v>7.5</v>
      </c>
      <c r="L40" s="109">
        <f t="shared" si="2"/>
        <v>7</v>
      </c>
      <c r="M40" s="109">
        <f t="shared" si="3"/>
        <v>7.5</v>
      </c>
      <c r="N40" s="30">
        <v>47.5</v>
      </c>
      <c r="O40" s="30">
        <v>30</v>
      </c>
      <c r="P40" s="30">
        <v>28</v>
      </c>
      <c r="Q40" s="127">
        <f t="shared" si="4"/>
        <v>0.0399</v>
      </c>
      <c r="R40" s="109">
        <f t="shared" si="5"/>
        <v>0.0399</v>
      </c>
      <c r="S40" s="6" t="s">
        <v>42</v>
      </c>
    </row>
    <row r="41" s="8" customFormat="1" ht="30" customHeight="1" spans="1:20">
      <c r="A41" s="77"/>
      <c r="B41" s="34" t="s">
        <v>72</v>
      </c>
      <c r="C41" s="82" t="s">
        <v>73</v>
      </c>
      <c r="D41" s="79" t="s">
        <v>28</v>
      </c>
      <c r="E41" s="30"/>
      <c r="F41" s="30"/>
      <c r="G41" s="34">
        <v>20</v>
      </c>
      <c r="H41" s="30">
        <v>20</v>
      </c>
      <c r="I41" s="108">
        <f t="shared" si="1"/>
        <v>1</v>
      </c>
      <c r="J41" s="30">
        <v>4</v>
      </c>
      <c r="K41" s="30">
        <v>5.15</v>
      </c>
      <c r="L41" s="109">
        <f t="shared" si="2"/>
        <v>4</v>
      </c>
      <c r="M41" s="109">
        <f t="shared" si="3"/>
        <v>5.15</v>
      </c>
      <c r="N41" s="30">
        <v>48</v>
      </c>
      <c r="O41" s="30">
        <v>37</v>
      </c>
      <c r="P41" s="30">
        <v>25</v>
      </c>
      <c r="Q41" s="127">
        <f t="shared" si="4"/>
        <v>0.0444</v>
      </c>
      <c r="R41" s="109">
        <f t="shared" si="5"/>
        <v>0.0444</v>
      </c>
      <c r="S41" s="6" t="s">
        <v>42</v>
      </c>
      <c r="T41" s="9"/>
    </row>
    <row r="42" s="6" customFormat="1" ht="34" customHeight="1" spans="1:20">
      <c r="A42" s="77"/>
      <c r="B42" s="34" t="s">
        <v>74</v>
      </c>
      <c r="C42" s="56" t="s">
        <v>75</v>
      </c>
      <c r="D42" s="57" t="s">
        <v>41</v>
      </c>
      <c r="E42" s="33"/>
      <c r="F42" s="33"/>
      <c r="G42" s="34">
        <v>12</v>
      </c>
      <c r="H42" s="30">
        <v>6</v>
      </c>
      <c r="I42" s="108">
        <f t="shared" ref="I42:I63" si="6">G42/H42</f>
        <v>2</v>
      </c>
      <c r="J42" s="116">
        <v>14.6</v>
      </c>
      <c r="K42" s="116">
        <v>16.4</v>
      </c>
      <c r="L42" s="109">
        <f t="shared" ref="L42:L63" si="7">J42*I42</f>
        <v>29.2</v>
      </c>
      <c r="M42" s="109">
        <f t="shared" ref="M42:M63" si="8">K42*I42</f>
        <v>32.8</v>
      </c>
      <c r="N42" s="30">
        <v>36.2</v>
      </c>
      <c r="O42" s="30">
        <v>31.9</v>
      </c>
      <c r="P42" s="30">
        <v>26.8</v>
      </c>
      <c r="Q42" s="127">
        <f t="shared" ref="Q42:Q63" si="9">P42*O42*N42/1000000</f>
        <v>0.030948104</v>
      </c>
      <c r="R42" s="109">
        <f t="shared" ref="R42:R63" si="10">Q42*I42</f>
        <v>0.061896208</v>
      </c>
      <c r="S42" s="6" t="s">
        <v>42</v>
      </c>
      <c r="T42" s="9"/>
    </row>
    <row r="43" s="6" customFormat="1" ht="34" customHeight="1" spans="1:20">
      <c r="A43" s="77"/>
      <c r="B43" s="34" t="s">
        <v>76</v>
      </c>
      <c r="C43" s="56" t="s">
        <v>77</v>
      </c>
      <c r="D43" s="57" t="s">
        <v>41</v>
      </c>
      <c r="E43" s="33"/>
      <c r="F43" s="33"/>
      <c r="G43" s="34">
        <v>8</v>
      </c>
      <c r="H43" s="30">
        <v>4</v>
      </c>
      <c r="I43" s="108">
        <f t="shared" si="6"/>
        <v>2</v>
      </c>
      <c r="J43" s="116">
        <v>14.1</v>
      </c>
      <c r="K43" s="116">
        <v>15.7</v>
      </c>
      <c r="L43" s="109">
        <f t="shared" si="7"/>
        <v>28.2</v>
      </c>
      <c r="M43" s="109">
        <f t="shared" si="8"/>
        <v>31.4</v>
      </c>
      <c r="N43" s="30">
        <v>43</v>
      </c>
      <c r="O43" s="30">
        <v>19.3</v>
      </c>
      <c r="P43" s="30">
        <v>31</v>
      </c>
      <c r="Q43" s="127">
        <f t="shared" si="9"/>
        <v>0.0257269</v>
      </c>
      <c r="R43" s="109">
        <f t="shared" si="10"/>
        <v>0.0514538</v>
      </c>
      <c r="S43" s="6" t="s">
        <v>42</v>
      </c>
      <c r="T43" s="9"/>
    </row>
    <row r="44" s="6" customFormat="1" ht="34" customHeight="1" spans="1:20">
      <c r="A44" s="77"/>
      <c r="B44" s="34" t="s">
        <v>78</v>
      </c>
      <c r="C44" s="56" t="s">
        <v>79</v>
      </c>
      <c r="D44" s="57" t="s">
        <v>41</v>
      </c>
      <c r="E44" s="33"/>
      <c r="F44" s="33"/>
      <c r="G44" s="34">
        <v>6</v>
      </c>
      <c r="H44" s="30">
        <v>3</v>
      </c>
      <c r="I44" s="108">
        <f t="shared" si="6"/>
        <v>2</v>
      </c>
      <c r="J44" s="116">
        <v>15.1</v>
      </c>
      <c r="K44" s="116">
        <v>16.7</v>
      </c>
      <c r="L44" s="109">
        <f t="shared" si="7"/>
        <v>30.2</v>
      </c>
      <c r="M44" s="109">
        <f t="shared" si="8"/>
        <v>33.4</v>
      </c>
      <c r="N44" s="30">
        <v>49.3</v>
      </c>
      <c r="O44" s="30">
        <v>16.7</v>
      </c>
      <c r="P44" s="30">
        <v>36.4</v>
      </c>
      <c r="Q44" s="127">
        <f t="shared" si="9"/>
        <v>0.029968484</v>
      </c>
      <c r="R44" s="109">
        <f t="shared" si="10"/>
        <v>0.059936968</v>
      </c>
      <c r="S44" s="6" t="s">
        <v>42</v>
      </c>
      <c r="T44" s="9"/>
    </row>
    <row r="45" s="10" customFormat="1" ht="30" customHeight="1" spans="1:20">
      <c r="A45" s="77"/>
      <c r="B45" s="34" t="s">
        <v>80</v>
      </c>
      <c r="C45" s="81" t="s">
        <v>81</v>
      </c>
      <c r="D45" s="52" t="s">
        <v>82</v>
      </c>
      <c r="E45" s="74"/>
      <c r="F45" s="75"/>
      <c r="G45" s="34">
        <v>50</v>
      </c>
      <c r="H45" s="30">
        <v>50</v>
      </c>
      <c r="I45" s="108">
        <f t="shared" si="6"/>
        <v>1</v>
      </c>
      <c r="J45" s="30">
        <v>10</v>
      </c>
      <c r="K45" s="114">
        <v>11.2</v>
      </c>
      <c r="L45" s="109">
        <f t="shared" si="7"/>
        <v>10</v>
      </c>
      <c r="M45" s="109">
        <f t="shared" si="8"/>
        <v>11.2</v>
      </c>
      <c r="N45" s="30">
        <v>67</v>
      </c>
      <c r="O45" s="30">
        <v>29</v>
      </c>
      <c r="P45" s="114">
        <v>37.5</v>
      </c>
      <c r="Q45" s="127">
        <f t="shared" si="9"/>
        <v>0.0728625</v>
      </c>
      <c r="R45" s="109">
        <f t="shared" si="10"/>
        <v>0.0728625</v>
      </c>
      <c r="S45" s="6" t="s">
        <v>42</v>
      </c>
      <c r="T45" s="9"/>
    </row>
    <row r="46" s="11" customFormat="1" ht="30" customHeight="1" spans="1:20">
      <c r="A46" s="77"/>
      <c r="B46" s="34" t="s">
        <v>83</v>
      </c>
      <c r="C46" s="81" t="s">
        <v>84</v>
      </c>
      <c r="D46" s="52" t="s">
        <v>82</v>
      </c>
      <c r="E46" s="74"/>
      <c r="F46" s="75"/>
      <c r="G46" s="34">
        <v>20</v>
      </c>
      <c r="H46" s="30">
        <v>20</v>
      </c>
      <c r="I46" s="108">
        <f t="shared" si="6"/>
        <v>1</v>
      </c>
      <c r="J46" s="30">
        <v>8</v>
      </c>
      <c r="K46" s="114">
        <v>9.5</v>
      </c>
      <c r="L46" s="109">
        <f t="shared" si="7"/>
        <v>8</v>
      </c>
      <c r="M46" s="109">
        <f t="shared" si="8"/>
        <v>9.5</v>
      </c>
      <c r="N46" s="30">
        <v>38</v>
      </c>
      <c r="O46" s="30">
        <v>36</v>
      </c>
      <c r="P46" s="114">
        <v>37.5</v>
      </c>
      <c r="Q46" s="127">
        <f t="shared" si="9"/>
        <v>0.0513</v>
      </c>
      <c r="R46" s="109">
        <f t="shared" si="10"/>
        <v>0.0513</v>
      </c>
      <c r="S46" s="6" t="s">
        <v>42</v>
      </c>
      <c r="T46" s="9"/>
    </row>
    <row r="47" s="11" customFormat="1" ht="30" customHeight="1" spans="1:20">
      <c r="A47" s="77"/>
      <c r="B47" s="34" t="s">
        <v>85</v>
      </c>
      <c r="C47" s="81" t="s">
        <v>86</v>
      </c>
      <c r="D47" s="52" t="s">
        <v>82</v>
      </c>
      <c r="E47" s="30"/>
      <c r="F47" s="30"/>
      <c r="G47" s="34">
        <v>20</v>
      </c>
      <c r="H47" s="30">
        <v>20</v>
      </c>
      <c r="I47" s="108">
        <f t="shared" si="6"/>
        <v>1</v>
      </c>
      <c r="J47" s="30">
        <v>8</v>
      </c>
      <c r="K47" s="114">
        <v>9.5</v>
      </c>
      <c r="L47" s="109">
        <f t="shared" si="7"/>
        <v>8</v>
      </c>
      <c r="M47" s="109">
        <f t="shared" si="8"/>
        <v>9.5</v>
      </c>
      <c r="N47" s="30">
        <v>38</v>
      </c>
      <c r="O47" s="30">
        <v>36</v>
      </c>
      <c r="P47" s="114">
        <v>37.5</v>
      </c>
      <c r="Q47" s="127">
        <f t="shared" si="9"/>
        <v>0.0513</v>
      </c>
      <c r="R47" s="109">
        <f t="shared" si="10"/>
        <v>0.0513</v>
      </c>
      <c r="S47" s="6" t="s">
        <v>42</v>
      </c>
      <c r="T47" s="9"/>
    </row>
    <row r="48" s="6" customFormat="1" ht="34" customHeight="1" spans="1:20">
      <c r="A48" s="77"/>
      <c r="B48" s="83" t="s">
        <v>87</v>
      </c>
      <c r="C48" s="84" t="s">
        <v>88</v>
      </c>
      <c r="D48" s="57" t="s">
        <v>89</v>
      </c>
      <c r="E48" s="33"/>
      <c r="F48" s="33"/>
      <c r="G48" s="85">
        <v>38</v>
      </c>
      <c r="H48" s="86">
        <v>38</v>
      </c>
      <c r="I48" s="108">
        <f t="shared" si="6"/>
        <v>1</v>
      </c>
      <c r="J48" s="117">
        <v>2.03</v>
      </c>
      <c r="K48" s="117">
        <v>4</v>
      </c>
      <c r="L48" s="109">
        <f t="shared" si="7"/>
        <v>2.03</v>
      </c>
      <c r="M48" s="109">
        <f t="shared" si="8"/>
        <v>4</v>
      </c>
      <c r="N48" s="118">
        <v>33</v>
      </c>
      <c r="O48" s="118">
        <v>33</v>
      </c>
      <c r="P48" s="118">
        <v>27.5</v>
      </c>
      <c r="Q48" s="127">
        <f t="shared" si="9"/>
        <v>0.0299475</v>
      </c>
      <c r="R48" s="109">
        <f t="shared" si="10"/>
        <v>0.0299475</v>
      </c>
      <c r="S48" s="6" t="s">
        <v>42</v>
      </c>
      <c r="T48" s="132"/>
    </row>
    <row r="49" s="6" customFormat="1" ht="34" customHeight="1" spans="1:20">
      <c r="A49" s="77"/>
      <c r="B49" s="85" t="s">
        <v>90</v>
      </c>
      <c r="C49" s="87" t="s">
        <v>91</v>
      </c>
      <c r="D49" s="57" t="s">
        <v>89</v>
      </c>
      <c r="E49" s="33"/>
      <c r="F49" s="33"/>
      <c r="G49" s="85">
        <v>950</v>
      </c>
      <c r="H49" s="86">
        <v>50</v>
      </c>
      <c r="I49" s="108">
        <f t="shared" si="6"/>
        <v>19</v>
      </c>
      <c r="J49" s="117">
        <v>2.03</v>
      </c>
      <c r="K49" s="117">
        <v>4</v>
      </c>
      <c r="L49" s="109">
        <f t="shared" si="7"/>
        <v>38.57</v>
      </c>
      <c r="M49" s="109">
        <f t="shared" si="8"/>
        <v>76</v>
      </c>
      <c r="N49" s="118">
        <v>33</v>
      </c>
      <c r="O49" s="118">
        <v>33</v>
      </c>
      <c r="P49" s="118">
        <v>27.5</v>
      </c>
      <c r="Q49" s="127">
        <f t="shared" si="9"/>
        <v>0.0299475</v>
      </c>
      <c r="R49" s="109">
        <f t="shared" si="10"/>
        <v>0.5690025</v>
      </c>
      <c r="S49" s="6" t="s">
        <v>42</v>
      </c>
      <c r="T49" s="132"/>
    </row>
    <row r="50" s="6" customFormat="1" ht="34" customHeight="1" spans="1:20">
      <c r="A50" s="77"/>
      <c r="B50" s="85" t="s">
        <v>90</v>
      </c>
      <c r="C50" s="87" t="s">
        <v>91</v>
      </c>
      <c r="D50" s="57" t="s">
        <v>89</v>
      </c>
      <c r="E50" s="33"/>
      <c r="F50" s="33"/>
      <c r="G50" s="85">
        <v>46</v>
      </c>
      <c r="H50" s="86">
        <v>46</v>
      </c>
      <c r="I50" s="108">
        <f t="shared" si="6"/>
        <v>1</v>
      </c>
      <c r="J50" s="117">
        <v>2.03</v>
      </c>
      <c r="K50" s="117">
        <v>4</v>
      </c>
      <c r="L50" s="109">
        <f t="shared" si="7"/>
        <v>2.03</v>
      </c>
      <c r="M50" s="109">
        <f t="shared" si="8"/>
        <v>4</v>
      </c>
      <c r="N50" s="118">
        <v>33</v>
      </c>
      <c r="O50" s="118">
        <v>33</v>
      </c>
      <c r="P50" s="118">
        <v>27.5</v>
      </c>
      <c r="Q50" s="127">
        <f t="shared" si="9"/>
        <v>0.0299475</v>
      </c>
      <c r="R50" s="109">
        <f t="shared" si="10"/>
        <v>0.0299475</v>
      </c>
      <c r="S50" s="6" t="s">
        <v>42</v>
      </c>
      <c r="T50" s="132"/>
    </row>
    <row r="51" s="6" customFormat="1" ht="34" customHeight="1" spans="1:20">
      <c r="A51" s="88"/>
      <c r="B51" s="89" t="s">
        <v>92</v>
      </c>
      <c r="C51" s="84" t="s">
        <v>93</v>
      </c>
      <c r="D51" s="57" t="s">
        <v>89</v>
      </c>
      <c r="E51" s="33"/>
      <c r="F51" s="33"/>
      <c r="G51" s="85">
        <v>150</v>
      </c>
      <c r="H51" s="86">
        <v>50</v>
      </c>
      <c r="I51" s="108">
        <f t="shared" si="6"/>
        <v>3</v>
      </c>
      <c r="J51" s="117">
        <v>2.85</v>
      </c>
      <c r="K51" s="117">
        <v>5.6</v>
      </c>
      <c r="L51" s="109">
        <f t="shared" si="7"/>
        <v>8.55</v>
      </c>
      <c r="M51" s="109">
        <f t="shared" si="8"/>
        <v>16.8</v>
      </c>
      <c r="N51" s="118">
        <v>38</v>
      </c>
      <c r="O51" s="118">
        <v>38</v>
      </c>
      <c r="P51" s="118">
        <v>32</v>
      </c>
      <c r="Q51" s="127">
        <f t="shared" si="9"/>
        <v>0.046208</v>
      </c>
      <c r="R51" s="109">
        <f t="shared" si="10"/>
        <v>0.138624</v>
      </c>
      <c r="S51" s="6" t="s">
        <v>42</v>
      </c>
      <c r="T51" s="132"/>
    </row>
    <row r="52" s="6" customFormat="1" ht="34" customHeight="1" spans="1:20">
      <c r="A52" s="88"/>
      <c r="B52" s="89" t="s">
        <v>92</v>
      </c>
      <c r="C52" s="84" t="s">
        <v>93</v>
      </c>
      <c r="D52" s="57" t="s">
        <v>89</v>
      </c>
      <c r="E52" s="33"/>
      <c r="F52" s="33"/>
      <c r="G52" s="85">
        <v>48</v>
      </c>
      <c r="H52" s="86">
        <v>48</v>
      </c>
      <c r="I52" s="108">
        <f t="shared" si="6"/>
        <v>1</v>
      </c>
      <c r="J52" s="117">
        <v>2.85</v>
      </c>
      <c r="K52" s="117">
        <v>5.6</v>
      </c>
      <c r="L52" s="109">
        <f t="shared" si="7"/>
        <v>2.85</v>
      </c>
      <c r="M52" s="109">
        <f t="shared" si="8"/>
        <v>5.6</v>
      </c>
      <c r="N52" s="118">
        <v>38</v>
      </c>
      <c r="O52" s="118">
        <v>38</v>
      </c>
      <c r="P52" s="118">
        <v>32</v>
      </c>
      <c r="Q52" s="127">
        <f t="shared" si="9"/>
        <v>0.046208</v>
      </c>
      <c r="R52" s="109">
        <f t="shared" si="10"/>
        <v>0.046208</v>
      </c>
      <c r="S52" s="6" t="s">
        <v>42</v>
      </c>
      <c r="T52" s="132"/>
    </row>
    <row r="53" s="12" customFormat="1" ht="34" customHeight="1" spans="1:22">
      <c r="A53" s="90" t="s">
        <v>94</v>
      </c>
      <c r="B53" s="91" t="s">
        <v>95</v>
      </c>
      <c r="C53" s="45" t="s">
        <v>96</v>
      </c>
      <c r="D53" s="92"/>
      <c r="E53" s="92"/>
      <c r="F53" s="93"/>
      <c r="G53" s="91">
        <f>5000-100</f>
        <v>4900</v>
      </c>
      <c r="H53" s="49">
        <v>100</v>
      </c>
      <c r="I53" s="108">
        <f t="shared" si="6"/>
        <v>49</v>
      </c>
      <c r="J53" s="119">
        <v>2</v>
      </c>
      <c r="K53" s="119">
        <v>3.7</v>
      </c>
      <c r="L53" s="109">
        <f t="shared" si="7"/>
        <v>98</v>
      </c>
      <c r="M53" s="109">
        <f t="shared" si="8"/>
        <v>181.3</v>
      </c>
      <c r="N53" s="119">
        <v>54</v>
      </c>
      <c r="O53" s="119">
        <v>28</v>
      </c>
      <c r="P53" s="119">
        <v>21</v>
      </c>
      <c r="Q53" s="127">
        <f t="shared" si="9"/>
        <v>0.031752</v>
      </c>
      <c r="R53" s="109">
        <f t="shared" si="10"/>
        <v>1.555848</v>
      </c>
      <c r="S53" s="6" t="s">
        <v>42</v>
      </c>
      <c r="T53" s="130"/>
      <c r="U53" s="6"/>
      <c r="V53" s="6"/>
    </row>
    <row r="54" s="12" customFormat="1" ht="34" customHeight="1" spans="1:22">
      <c r="A54" s="90"/>
      <c r="B54" s="91" t="s">
        <v>97</v>
      </c>
      <c r="C54" s="45" t="s">
        <v>98</v>
      </c>
      <c r="D54" s="92"/>
      <c r="E54" s="92"/>
      <c r="F54" s="93"/>
      <c r="G54" s="91">
        <f>5000-100</f>
        <v>4900</v>
      </c>
      <c r="H54" s="49">
        <v>100</v>
      </c>
      <c r="I54" s="108">
        <f t="shared" si="6"/>
        <v>49</v>
      </c>
      <c r="J54" s="119">
        <v>2</v>
      </c>
      <c r="K54" s="119">
        <v>3.7</v>
      </c>
      <c r="L54" s="109">
        <f t="shared" si="7"/>
        <v>98</v>
      </c>
      <c r="M54" s="109">
        <f t="shared" si="8"/>
        <v>181.3</v>
      </c>
      <c r="N54" s="119">
        <v>54</v>
      </c>
      <c r="O54" s="119">
        <v>28</v>
      </c>
      <c r="P54" s="119">
        <v>21</v>
      </c>
      <c r="Q54" s="127">
        <f t="shared" si="9"/>
        <v>0.031752</v>
      </c>
      <c r="R54" s="109">
        <f t="shared" si="10"/>
        <v>1.555848</v>
      </c>
      <c r="S54" s="6" t="s">
        <v>42</v>
      </c>
      <c r="T54" s="130"/>
      <c r="U54" s="6"/>
      <c r="V54" s="6"/>
    </row>
    <row r="55" s="12" customFormat="1" ht="34" customHeight="1" spans="1:22">
      <c r="A55" s="90"/>
      <c r="B55" s="91" t="s">
        <v>99</v>
      </c>
      <c r="C55" s="45" t="s">
        <v>100</v>
      </c>
      <c r="D55" s="92"/>
      <c r="E55" s="92"/>
      <c r="F55" s="93"/>
      <c r="G55" s="91">
        <v>9900</v>
      </c>
      <c r="H55" s="49">
        <v>100</v>
      </c>
      <c r="I55" s="108">
        <f t="shared" si="6"/>
        <v>99</v>
      </c>
      <c r="J55" s="120">
        <v>1.8</v>
      </c>
      <c r="K55" s="120">
        <v>3.4</v>
      </c>
      <c r="L55" s="109">
        <f t="shared" si="7"/>
        <v>178.2</v>
      </c>
      <c r="M55" s="109">
        <f t="shared" si="8"/>
        <v>336.6</v>
      </c>
      <c r="N55" s="120">
        <v>44</v>
      </c>
      <c r="O55" s="120">
        <v>23</v>
      </c>
      <c r="P55" s="120">
        <v>30</v>
      </c>
      <c r="Q55" s="127">
        <f t="shared" si="9"/>
        <v>0.03036</v>
      </c>
      <c r="R55" s="109">
        <f t="shared" si="10"/>
        <v>3.00564</v>
      </c>
      <c r="S55" s="6" t="s">
        <v>42</v>
      </c>
      <c r="T55" s="130"/>
      <c r="U55" s="6"/>
      <c r="V55" s="6"/>
    </row>
    <row r="56" s="12" customFormat="1" ht="34" customHeight="1" spans="1:22">
      <c r="A56" s="90"/>
      <c r="B56" s="91" t="s">
        <v>101</v>
      </c>
      <c r="C56" s="45" t="s">
        <v>102</v>
      </c>
      <c r="D56" s="92"/>
      <c r="E56" s="92"/>
      <c r="F56" s="93"/>
      <c r="G56" s="91">
        <f>5000-100</f>
        <v>4900</v>
      </c>
      <c r="H56" s="49">
        <v>100</v>
      </c>
      <c r="I56" s="108">
        <f t="shared" si="6"/>
        <v>49</v>
      </c>
      <c r="J56" s="120">
        <v>1.8</v>
      </c>
      <c r="K56" s="120">
        <v>3.4</v>
      </c>
      <c r="L56" s="109">
        <f t="shared" si="7"/>
        <v>88.2</v>
      </c>
      <c r="M56" s="109">
        <f t="shared" si="8"/>
        <v>166.6</v>
      </c>
      <c r="N56" s="120">
        <v>44</v>
      </c>
      <c r="O56" s="120">
        <v>23</v>
      </c>
      <c r="P56" s="120">
        <v>30</v>
      </c>
      <c r="Q56" s="127">
        <f t="shared" si="9"/>
        <v>0.03036</v>
      </c>
      <c r="R56" s="109">
        <f t="shared" si="10"/>
        <v>1.48764</v>
      </c>
      <c r="S56" s="6" t="s">
        <v>42</v>
      </c>
      <c r="T56" s="130"/>
      <c r="U56" s="6"/>
      <c r="V56" s="6"/>
    </row>
    <row r="57" s="12" customFormat="1" ht="34" customHeight="1" spans="1:22">
      <c r="A57" s="90"/>
      <c r="B57" s="94" t="s">
        <v>103</v>
      </c>
      <c r="C57" s="45" t="s">
        <v>104</v>
      </c>
      <c r="D57" s="92"/>
      <c r="E57" s="92"/>
      <c r="F57" s="93"/>
      <c r="G57" s="91">
        <f>1500-100</f>
        <v>1400</v>
      </c>
      <c r="H57" s="49">
        <v>100</v>
      </c>
      <c r="I57" s="108">
        <f t="shared" si="6"/>
        <v>14</v>
      </c>
      <c r="J57" s="119">
        <v>6.2</v>
      </c>
      <c r="K57" s="119">
        <v>7.6</v>
      </c>
      <c r="L57" s="109">
        <f t="shared" si="7"/>
        <v>86.8</v>
      </c>
      <c r="M57" s="109">
        <f t="shared" si="8"/>
        <v>106.4</v>
      </c>
      <c r="N57" s="121">
        <v>55</v>
      </c>
      <c r="O57" s="121">
        <v>29</v>
      </c>
      <c r="P57" s="121">
        <v>15</v>
      </c>
      <c r="Q57" s="127">
        <f t="shared" si="9"/>
        <v>0.023925</v>
      </c>
      <c r="R57" s="109">
        <f t="shared" si="10"/>
        <v>0.33495</v>
      </c>
      <c r="S57" s="6" t="s">
        <v>42</v>
      </c>
      <c r="T57" s="130"/>
      <c r="U57" s="6"/>
      <c r="V57" s="6"/>
    </row>
    <row r="58" s="12" customFormat="1" ht="34" customHeight="1" spans="1:22">
      <c r="A58" s="90"/>
      <c r="B58" s="94" t="s">
        <v>105</v>
      </c>
      <c r="C58" s="45" t="s">
        <v>106</v>
      </c>
      <c r="D58" s="92"/>
      <c r="E58" s="92"/>
      <c r="F58" s="93"/>
      <c r="G58" s="95">
        <f>800-100</f>
        <v>700</v>
      </c>
      <c r="H58" s="49">
        <v>100</v>
      </c>
      <c r="I58" s="108">
        <f t="shared" ref="I58:I63" si="11">G58/H58</f>
        <v>7</v>
      </c>
      <c r="J58" s="119">
        <v>6.2</v>
      </c>
      <c r="K58" s="119">
        <v>7.6</v>
      </c>
      <c r="L58" s="109">
        <f t="shared" si="7"/>
        <v>43.4</v>
      </c>
      <c r="M58" s="109">
        <f t="shared" si="8"/>
        <v>53.2</v>
      </c>
      <c r="N58" s="121">
        <v>55</v>
      </c>
      <c r="O58" s="121">
        <v>29</v>
      </c>
      <c r="P58" s="121">
        <v>15</v>
      </c>
      <c r="Q58" s="127">
        <f t="shared" si="9"/>
        <v>0.023925</v>
      </c>
      <c r="R58" s="109">
        <f t="shared" si="10"/>
        <v>0.167475</v>
      </c>
      <c r="S58" s="6" t="s">
        <v>42</v>
      </c>
      <c r="T58" s="130"/>
      <c r="U58" s="6"/>
      <c r="V58" s="6"/>
    </row>
    <row r="59" s="12" customFormat="1" ht="34" customHeight="1" spans="1:22">
      <c r="A59" s="90"/>
      <c r="B59" s="94" t="s">
        <v>107</v>
      </c>
      <c r="C59" s="45" t="s">
        <v>108</v>
      </c>
      <c r="D59" s="92"/>
      <c r="E59" s="92"/>
      <c r="F59" s="93"/>
      <c r="G59" s="95">
        <f>500-100</f>
        <v>400</v>
      </c>
      <c r="H59" s="49">
        <v>100</v>
      </c>
      <c r="I59" s="108">
        <f t="shared" si="11"/>
        <v>4</v>
      </c>
      <c r="J59" s="119">
        <v>6.2</v>
      </c>
      <c r="K59" s="119">
        <v>7.6</v>
      </c>
      <c r="L59" s="109">
        <f t="shared" si="7"/>
        <v>24.8</v>
      </c>
      <c r="M59" s="109">
        <f t="shared" si="8"/>
        <v>30.4</v>
      </c>
      <c r="N59" s="121">
        <v>55</v>
      </c>
      <c r="O59" s="121">
        <v>29</v>
      </c>
      <c r="P59" s="121">
        <v>15</v>
      </c>
      <c r="Q59" s="127">
        <f t="shared" si="9"/>
        <v>0.023925</v>
      </c>
      <c r="R59" s="109">
        <f t="shared" si="10"/>
        <v>0.0957</v>
      </c>
      <c r="S59" s="6" t="s">
        <v>42</v>
      </c>
      <c r="T59" s="130"/>
      <c r="U59" s="6"/>
      <c r="V59" s="6"/>
    </row>
    <row r="60" s="12" customFormat="1" ht="34" customHeight="1" spans="1:22">
      <c r="A60" s="96" t="s">
        <v>109</v>
      </c>
      <c r="B60" s="33" t="s">
        <v>110</v>
      </c>
      <c r="C60" s="87" t="s">
        <v>111</v>
      </c>
      <c r="D60" s="92"/>
      <c r="E60" s="92"/>
      <c r="F60" s="93"/>
      <c r="G60" s="97">
        <v>40</v>
      </c>
      <c r="H60" s="33">
        <v>40</v>
      </c>
      <c r="I60" s="108">
        <f t="shared" si="11"/>
        <v>1</v>
      </c>
      <c r="J60" s="111">
        <v>7</v>
      </c>
      <c r="K60" s="111">
        <v>8</v>
      </c>
      <c r="L60" s="109">
        <f t="shared" si="7"/>
        <v>7</v>
      </c>
      <c r="M60" s="109">
        <f t="shared" si="8"/>
        <v>8</v>
      </c>
      <c r="N60" s="109">
        <v>51</v>
      </c>
      <c r="O60" s="109">
        <v>40</v>
      </c>
      <c r="P60" s="109">
        <v>29.5</v>
      </c>
      <c r="Q60" s="127">
        <f t="shared" si="9"/>
        <v>0.06018</v>
      </c>
      <c r="R60" s="109">
        <f t="shared" si="10"/>
        <v>0.06018</v>
      </c>
      <c r="S60" s="6" t="s">
        <v>42</v>
      </c>
      <c r="T60" s="130"/>
      <c r="U60" s="6"/>
      <c r="V60" s="6"/>
    </row>
    <row r="61" s="12" customFormat="1" ht="34" customHeight="1" spans="1:22">
      <c r="A61" s="98"/>
      <c r="B61" s="33" t="s">
        <v>110</v>
      </c>
      <c r="C61" s="87" t="s">
        <v>111</v>
      </c>
      <c r="D61" s="92"/>
      <c r="E61" s="92"/>
      <c r="F61" s="93"/>
      <c r="G61" s="97">
        <v>20</v>
      </c>
      <c r="H61" s="33">
        <v>20</v>
      </c>
      <c r="I61" s="108">
        <f t="shared" si="11"/>
        <v>1</v>
      </c>
      <c r="J61" s="111">
        <v>7</v>
      </c>
      <c r="K61" s="111">
        <v>8</v>
      </c>
      <c r="L61" s="109">
        <f t="shared" si="7"/>
        <v>7</v>
      </c>
      <c r="M61" s="109">
        <f t="shared" si="8"/>
        <v>8</v>
      </c>
      <c r="N61" s="109">
        <v>51</v>
      </c>
      <c r="O61" s="109">
        <v>40</v>
      </c>
      <c r="P61" s="109">
        <v>29.5</v>
      </c>
      <c r="Q61" s="127">
        <f t="shared" si="9"/>
        <v>0.06018</v>
      </c>
      <c r="R61" s="109">
        <f t="shared" si="10"/>
        <v>0.06018</v>
      </c>
      <c r="S61" s="6" t="s">
        <v>42</v>
      </c>
      <c r="T61" s="130"/>
      <c r="U61" s="6"/>
      <c r="V61" s="6"/>
    </row>
    <row r="62" s="12" customFormat="1" ht="34" customHeight="1" spans="1:22">
      <c r="A62" s="98"/>
      <c r="B62" s="33" t="s">
        <v>110</v>
      </c>
      <c r="C62" s="87" t="s">
        <v>111</v>
      </c>
      <c r="D62" s="92"/>
      <c r="E62" s="92"/>
      <c r="F62" s="93"/>
      <c r="G62" s="97">
        <v>30</v>
      </c>
      <c r="H62" s="33">
        <v>30</v>
      </c>
      <c r="I62" s="108">
        <f t="shared" si="11"/>
        <v>1</v>
      </c>
      <c r="J62" s="111">
        <v>7</v>
      </c>
      <c r="K62" s="111">
        <v>8</v>
      </c>
      <c r="L62" s="109">
        <f t="shared" si="7"/>
        <v>7</v>
      </c>
      <c r="M62" s="109">
        <f t="shared" si="8"/>
        <v>8</v>
      </c>
      <c r="N62" s="109">
        <v>51</v>
      </c>
      <c r="O62" s="109">
        <v>40</v>
      </c>
      <c r="P62" s="109">
        <v>29.5</v>
      </c>
      <c r="Q62" s="127">
        <f t="shared" si="9"/>
        <v>0.06018</v>
      </c>
      <c r="R62" s="109">
        <f t="shared" si="10"/>
        <v>0.06018</v>
      </c>
      <c r="S62" s="6" t="s">
        <v>42</v>
      </c>
      <c r="T62" s="130"/>
      <c r="U62" s="6"/>
      <c r="V62" s="6"/>
    </row>
    <row r="63" s="12" customFormat="1" ht="34" customHeight="1" spans="1:22">
      <c r="A63" s="99"/>
      <c r="B63" s="33" t="s">
        <v>112</v>
      </c>
      <c r="C63" s="87" t="s">
        <v>113</v>
      </c>
      <c r="D63" s="92"/>
      <c r="E63" s="92"/>
      <c r="F63" s="93"/>
      <c r="G63" s="97">
        <v>160</v>
      </c>
      <c r="H63" s="33">
        <v>40</v>
      </c>
      <c r="I63" s="108">
        <f t="shared" si="11"/>
        <v>4</v>
      </c>
      <c r="J63" s="109">
        <v>11</v>
      </c>
      <c r="K63" s="109">
        <v>12</v>
      </c>
      <c r="L63" s="109">
        <f t="shared" si="7"/>
        <v>44</v>
      </c>
      <c r="M63" s="109">
        <f t="shared" si="8"/>
        <v>48</v>
      </c>
      <c r="N63" s="109">
        <v>51</v>
      </c>
      <c r="O63" s="109">
        <v>40</v>
      </c>
      <c r="P63" s="109">
        <v>29.5</v>
      </c>
      <c r="Q63" s="127">
        <f t="shared" si="9"/>
        <v>0.06018</v>
      </c>
      <c r="R63" s="109">
        <f t="shared" si="10"/>
        <v>0.24072</v>
      </c>
      <c r="S63" s="6" t="s">
        <v>42</v>
      </c>
      <c r="T63" s="130"/>
      <c r="U63" s="6"/>
      <c r="V63" s="6"/>
    </row>
    <row r="64" ht="27" customHeight="1" spans="7:22">
      <c r="G64" s="49">
        <f>SUM(G9:G63)</f>
        <v>66683</v>
      </c>
      <c r="H64" s="49"/>
      <c r="I64" s="49">
        <f>SUM(I9:I63)</f>
        <v>1968</v>
      </c>
      <c r="J64" s="49"/>
      <c r="K64" s="49"/>
      <c r="L64" s="49"/>
      <c r="M64" s="49">
        <f>SUM(M9:M63)</f>
        <v>14725.38</v>
      </c>
      <c r="N64" s="49"/>
      <c r="O64" s="49"/>
      <c r="P64" s="49"/>
      <c r="Q64" s="127"/>
      <c r="R64" s="109">
        <f>SUM(R9:R63)</f>
        <v>68.629993476</v>
      </c>
      <c r="S64" s="90"/>
      <c r="T64" s="49"/>
      <c r="U64" s="6"/>
      <c r="V64" s="6"/>
    </row>
    <row r="65" ht="27" customHeight="1" spans="21:22">
      <c r="U65" s="6"/>
      <c r="V65" s="6"/>
    </row>
    <row r="66" ht="27" customHeight="1" spans="21:22">
      <c r="U66" s="6"/>
      <c r="V66" s="6"/>
    </row>
    <row r="67" ht="27" customHeight="1" spans="21:22">
      <c r="U67" s="6"/>
      <c r="V67" s="6"/>
    </row>
    <row r="68" ht="27" customHeight="1" spans="21:22">
      <c r="U68" s="6"/>
      <c r="V68" s="6"/>
    </row>
    <row r="69" ht="26" customHeight="1"/>
  </sheetData>
  <mergeCells count="27">
    <mergeCell ref="A1:R1"/>
    <mergeCell ref="A2:R2"/>
    <mergeCell ref="A3:R3"/>
    <mergeCell ref="A4:R4"/>
    <mergeCell ref="A5:R5"/>
    <mergeCell ref="A6:R6"/>
    <mergeCell ref="N7:P7"/>
    <mergeCell ref="A7:A8"/>
    <mergeCell ref="A9:A13"/>
    <mergeCell ref="A16:A33"/>
    <mergeCell ref="A34:A52"/>
    <mergeCell ref="A53:A59"/>
    <mergeCell ref="A60:A63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Q7:Q8"/>
    <mergeCell ref="R7:R8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81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Yannice</dc:creator>
  <cp:lastModifiedBy>massa.alsamman</cp:lastModifiedBy>
  <dcterms:created xsi:type="dcterms:W3CDTF">2020-08-14T01:22:00Z</dcterms:created>
  <cp:lastPrinted>2020-09-03T01:48:00Z</cp:lastPrinted>
  <dcterms:modified xsi:type="dcterms:W3CDTF">2021-04-21T11:11:01Z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1033-11.2.0.10101</vt:lpwstr>
  </property>
</Properties>
</file>