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Total PL" sheetId="1" r:id="rId1"/>
  </sheets>
  <definedNames>
    <definedName name="_xlnm.Print_Area" localSheetId="0">'Total PL'!$A$1:$R$176</definedName>
  </definedNames>
  <calcPr calcId="144525" concurrentCalc="0"/>
</workbook>
</file>

<file path=xl/comments1.xml><?xml version="1.0" encoding="utf-8"?>
<comments xmlns="http://schemas.openxmlformats.org/spreadsheetml/2006/main">
  <authors>
    <author>ATC</author>
  </authors>
  <commentList>
    <comment ref="B150" authorId="0">
      <text>
        <r>
          <rPr>
            <b/>
            <sz val="9"/>
            <rFont val="宋体"/>
            <charset val="134"/>
          </rPr>
          <t>ATC:</t>
        </r>
        <r>
          <rPr>
            <sz val="9"/>
            <rFont val="宋体"/>
            <charset val="134"/>
          </rPr>
          <t xml:space="preserve">
所有灯珠在这箱</t>
        </r>
      </text>
    </comment>
  </commentList>
</comments>
</file>

<file path=xl/sharedStrings.xml><?xml version="1.0" encoding="utf-8"?>
<sst xmlns="http://schemas.openxmlformats.org/spreadsheetml/2006/main" count="377" uniqueCount="261">
  <si>
    <t>MYGA TRADING LLC LIMITED</t>
  </si>
  <si>
    <t>ADD:UNIT D 16/F ONE CAPITAL PLACE 
18 LUARD RD WAN CHAI HK  
ATTN:Echo Chan   
TEL:008615018796671</t>
  </si>
  <si>
    <t>PACKING LIST</t>
  </si>
  <si>
    <t>Shipping mark:Rafeed</t>
  </si>
  <si>
    <t>Consignee:
Mohammad Yaser Mohammad Alzoubi
Aqaba-hammamat tunisea street
Mail: yaseer.coc1@yahoo.com
Tel 00962795037619
 Vat No. 178119636</t>
  </si>
  <si>
    <r>
      <rPr>
        <sz val="10"/>
        <rFont val="Verdana"/>
        <charset val="134"/>
      </rPr>
      <t>Description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LED LIGHTING</t>
    </r>
  </si>
  <si>
    <t>NO.</t>
  </si>
  <si>
    <r>
      <rPr>
        <sz val="10"/>
        <rFont val="Verdana"/>
        <charset val="134"/>
      </rPr>
      <t>ITEM NO</t>
    </r>
    <r>
      <rPr>
        <sz val="10"/>
        <rFont val="宋体"/>
        <charset val="134"/>
      </rPr>
      <t>型号</t>
    </r>
  </si>
  <si>
    <r>
      <rPr>
        <sz val="10"/>
        <rFont val="Verdana"/>
        <charset val="134"/>
      </rPr>
      <t xml:space="preserve">Item </t>
    </r>
    <r>
      <rPr>
        <sz val="10"/>
        <rFont val="宋体"/>
        <charset val="134"/>
      </rPr>
      <t>产品</t>
    </r>
  </si>
  <si>
    <t>品名</t>
  </si>
  <si>
    <r>
      <rPr>
        <sz val="10"/>
        <rFont val="Verdana"/>
        <charset val="134"/>
      </rPr>
      <t>WATTAGE</t>
    </r>
    <r>
      <rPr>
        <sz val="10"/>
        <rFont val="宋体"/>
        <charset val="134"/>
      </rPr>
      <t>功率</t>
    </r>
  </si>
  <si>
    <r>
      <rPr>
        <sz val="10"/>
        <rFont val="Verdana"/>
        <charset val="134"/>
      </rPr>
      <t>COLOR TEMP.</t>
    </r>
    <r>
      <rPr>
        <sz val="10"/>
        <rFont val="黑体"/>
        <charset val="134"/>
      </rPr>
      <t>色温</t>
    </r>
  </si>
  <si>
    <r>
      <rPr>
        <sz val="10"/>
        <rFont val="Verdana"/>
        <charset val="134"/>
      </rPr>
      <t>QUANTITY</t>
    </r>
    <r>
      <rPr>
        <sz val="10"/>
        <rFont val="黑体"/>
        <charset val="134"/>
      </rPr>
      <t>订单数量</t>
    </r>
  </si>
  <si>
    <r>
      <rPr>
        <sz val="10"/>
        <rFont val="Verdana"/>
        <charset val="134"/>
      </rPr>
      <t xml:space="preserve">QTY/CTN        </t>
    </r>
    <r>
      <rPr>
        <sz val="10"/>
        <rFont val="黑体"/>
        <charset val="134"/>
      </rPr>
      <t>装箱数</t>
    </r>
  </si>
  <si>
    <r>
      <rPr>
        <sz val="10"/>
        <rFont val="Verdana"/>
        <charset val="134"/>
      </rPr>
      <t>CTN</t>
    </r>
    <r>
      <rPr>
        <sz val="10"/>
        <rFont val="黑体"/>
        <charset val="134"/>
      </rPr>
      <t>箱数</t>
    </r>
  </si>
  <si>
    <r>
      <rPr>
        <sz val="10"/>
        <rFont val="Verdana"/>
        <charset val="134"/>
      </rPr>
      <t>N.W</t>
    </r>
    <r>
      <rPr>
        <sz val="10"/>
        <rFont val="黑体"/>
        <charset val="134"/>
      </rPr>
      <t>净重</t>
    </r>
  </si>
  <si>
    <r>
      <rPr>
        <sz val="10"/>
        <rFont val="Verdana"/>
        <charset val="134"/>
      </rPr>
      <t>G.W</t>
    </r>
    <r>
      <rPr>
        <sz val="10"/>
        <rFont val="黑体"/>
        <charset val="134"/>
      </rPr>
      <t>毛重</t>
    </r>
  </si>
  <si>
    <r>
      <rPr>
        <sz val="10"/>
        <rFont val="Verdana"/>
        <charset val="134"/>
      </rPr>
      <t>Total N.W.</t>
    </r>
    <r>
      <rPr>
        <sz val="10"/>
        <rFont val="宋体"/>
        <charset val="134"/>
      </rPr>
      <t>总净重</t>
    </r>
  </si>
  <si>
    <r>
      <rPr>
        <sz val="10"/>
        <rFont val="Verdana"/>
        <charset val="134"/>
      </rPr>
      <t>Total G.W.</t>
    </r>
    <r>
      <rPr>
        <sz val="10"/>
        <rFont val="宋体"/>
        <charset val="134"/>
      </rPr>
      <t>总毛重</t>
    </r>
  </si>
  <si>
    <r>
      <rPr>
        <sz val="10"/>
        <rFont val="Verdana"/>
        <charset val="134"/>
      </rPr>
      <t>CTN SIZE</t>
    </r>
    <r>
      <rPr>
        <sz val="10"/>
        <rFont val="黑体"/>
        <charset val="134"/>
      </rPr>
      <t>外箱尺寸</t>
    </r>
    <r>
      <rPr>
        <sz val="10"/>
        <rFont val="Verdana"/>
        <charset val="134"/>
      </rPr>
      <t>CM</t>
    </r>
  </si>
  <si>
    <r>
      <rPr>
        <sz val="10"/>
        <rFont val="Verdana"/>
        <charset val="134"/>
      </rPr>
      <t xml:space="preserve">Volume  </t>
    </r>
    <r>
      <rPr>
        <sz val="10"/>
        <rFont val="宋体"/>
        <charset val="134"/>
      </rPr>
      <t>体积</t>
    </r>
  </si>
  <si>
    <r>
      <rPr>
        <sz val="10"/>
        <rFont val="Verdana"/>
        <charset val="134"/>
      </rPr>
      <t xml:space="preserve">Total Volume  </t>
    </r>
    <r>
      <rPr>
        <sz val="10"/>
        <rFont val="宋体"/>
        <charset val="134"/>
      </rPr>
      <t>总体积</t>
    </r>
  </si>
  <si>
    <r>
      <rPr>
        <sz val="10"/>
        <rFont val="Verdana"/>
        <charset val="134"/>
      </rPr>
      <t>L</t>
    </r>
    <r>
      <rPr>
        <sz val="10"/>
        <rFont val="黑体"/>
        <charset val="134"/>
      </rPr>
      <t>长</t>
    </r>
  </si>
  <si>
    <r>
      <rPr>
        <sz val="10"/>
        <rFont val="Verdana"/>
        <charset val="134"/>
      </rPr>
      <t>W</t>
    </r>
    <r>
      <rPr>
        <sz val="10"/>
        <rFont val="黑体"/>
        <charset val="134"/>
      </rPr>
      <t>宽</t>
    </r>
  </si>
  <si>
    <r>
      <rPr>
        <sz val="10"/>
        <rFont val="Verdana"/>
        <charset val="134"/>
      </rPr>
      <t>H</t>
    </r>
    <r>
      <rPr>
        <sz val="10"/>
        <rFont val="黑体"/>
        <charset val="134"/>
      </rPr>
      <t>高</t>
    </r>
  </si>
  <si>
    <t>RFE-0346A</t>
  </si>
  <si>
    <t>Amir - Down Light  8watt 3000K - CRI 80 520Lumen - 0.6PF - Beam angle 50° - CREE LED 220 - 240V Round D90   x H50mm Cut out 75mm White / Aluminum (Housing) - 150g  - Warranty 3yearsNon CB</t>
  </si>
  <si>
    <t>RFE-0345A</t>
  </si>
  <si>
    <t>Amir - Down Light  8watt 6000K - CRI 80 520Lumen - 0.6PF - Beam angle 50° - CREE LED 220 - 240V Round D90   x H50mm Cut out 75mm White / Aluminum (Housing) - 150g  - Warranty 3yearsNon CB</t>
  </si>
  <si>
    <t>RFE-0302A</t>
  </si>
  <si>
    <t>Amir - Down Light  10watt 3000K - CRI 80 1007Lumen - 0.6PF - Beam angle 75° -  220 - 240V Round D120   x H50mm Cut out 95mm White / Aluminum (Housing) - 235g  - Warranty 3yearsNon CB</t>
  </si>
  <si>
    <t>RFE-0301A</t>
  </si>
  <si>
    <t>Amir - Down Light  10watt 6000K - CRI 80 1007Lumen - 0.6PF - Beam angle 75° -  220 - 240V Round D120   x H50mm Cut out 95mm White / Aluminum (Housing) - 235g  - Warranty 3yearsNon CB</t>
  </si>
  <si>
    <t>RFE-0304A</t>
  </si>
  <si>
    <t>Amir - Down Light  20watt 3000K - CRI 80 1600Lumen - 0.5PF - Beam angle 110° -  220 - 240V Round D170   x H55mm Cut out 145mm White / Aluminum (Housing) - 500g  - Warranty 3yearsNon CB</t>
  </si>
  <si>
    <t>RFE-0303A</t>
  </si>
  <si>
    <t>Amir - Down Light  20watt 6000K - CRI 80 1600Lumen - 0.5PF - Beam angle 110° -  220 - 240V Round D170   x H55mm Cut out 145mm White / Aluminum (Housing) - 500g  - Warranty 3yearsNon CB</t>
  </si>
  <si>
    <t>RFE-0306A</t>
  </si>
  <si>
    <t>Amir - Down Light  40watt 3000K - CRI 80 3400Lumen - 0.9PF - Beam angle 115° -  220 - 240V Round D225   x H65mm Cut out 205mm White / Aluminum (Housing) - 880g  - Warranty 3yearsNon CB</t>
  </si>
  <si>
    <t>RFE-0305A</t>
  </si>
  <si>
    <t>Amir - Down Light  40watt 6000K - CRI 80 3400Lumen - 0.9PF - Beam angle 115° -  220 - 240V Round D225   x H65mm Cut out 205mm White / Aluminum (Housing) - 880g  - Warranty 3yearsNon CB</t>
  </si>
  <si>
    <t>RFE-0382</t>
  </si>
  <si>
    <t>Mar - Spotlight MR16  7watt 3000K - CRI 80 600Lumen - 0.5PF - Beam angle 38° -  90 - 265V Round D50   x H52mm Silver  / Aluminum (Inside Stracture ) - White / plastic (Housing) - 33g  - Warranty 2yearsNon CB</t>
  </si>
  <si>
    <t>RFE-0381</t>
  </si>
  <si>
    <t>Mar - Spotlight MR16  7watt 4000K - CRI 80 610Lumen - 0.5PF - Beam angle 38° -  90 - 265V Round D50   x H52mm Silver  / Aluminum (Inside Stracture ) - White / plastic (Housing) - 33g  - Warranty 2yearsNon CB</t>
  </si>
  <si>
    <t>RFE-0380</t>
  </si>
  <si>
    <t>Mar - Spotlight MR16  7watt 6500K - CRI 80 620Lumen - 0.5PF - Beam angle 38° -  90 - 265V Round D50   x H52mm Silver  / Aluminum (Inside Stracture ) - White / plastic (Housing) - 33g  - Warranty 2yearsNon CB</t>
  </si>
  <si>
    <t>RFE-0260A</t>
  </si>
  <si>
    <t>Anis - Floodlight  10watt 6000K - CRI 70 850Lumen - 0.8PF - Beam angle 120° -  176 - 265V Rectangular  W127 x L120 x H23mm White / Aluminum (Housing) - transparent / Glass (Front Cover ) - 250g  - Warranty 3yearsNon CB</t>
  </si>
  <si>
    <t>RFE-0261A</t>
  </si>
  <si>
    <t>Anis - Floodlight  10watt 3000K - CRI 70 800Lumen - 0.8PF - Beam angle 120° -  176 - 265V Rectangular  W127 x L120 x H23mm White / Aluminum (Housing) - transparent / Glass (Front Cover ) - 250g  - Warranty 3yearsNon CB</t>
  </si>
  <si>
    <t>RFE-0266A</t>
  </si>
  <si>
    <t>Anis - Floodlight  100watt 6000K - CRI 70 8500Lumen - 0.8PF - Beam angle 120° -  176 - 265V Rectangular  W297 x L242 x H32mm White / Aluminum (Housing) - transparent / Glass (Front Cover ) - 1540g  - Warranty 3yearsNon CB</t>
  </si>
  <si>
    <t>RFE-0096</t>
  </si>
  <si>
    <t>Lana - Recessed Panel Downlight  3watt 3000K - CRI 70 203Lumen - 0.5PF - Beam angle 120° -  220 - 240V Round D85   x H14.5mm Cut out 60mm White / Aluminum (Housing) - 60g  - Warranty 2yearsNon CB</t>
  </si>
  <si>
    <t>RFE-0095</t>
  </si>
  <si>
    <t>Lana - Recessed Panel Downlight  3watt 6000K - CRI 70 225Lumen - 0.5PF - Beam angle 120° -  220 - 240V Round D85   x H14.5mm Cut out 60mm White / Aluminum (Housing) - 60g  - Warranty 2yearsNon CB</t>
  </si>
  <si>
    <t>RFE-0091</t>
  </si>
  <si>
    <t>Lana - Recessed Panel Downlight  18watt 6000K - CRI 70 1458Lumen - 0.5PF - Beam angle 120° -  200 - 240V Round D220   x H14.5mm Cut out 205mm White / Aluminum (Housing) - 260g  - Warranty 2yearsNon CB</t>
  </si>
  <si>
    <t>RFE-0198</t>
  </si>
  <si>
    <t>Lana - Surface Panel Downlight  18watt 6000K - CRI 70 1350Lumen - 0.5PF - Beam angle 120° -  200 - 240V Round D208   x H28mm White / Aluminum (Housing)  - Warranty 2yearsNon CB</t>
  </si>
  <si>
    <t>RFE-0092</t>
  </si>
  <si>
    <t>Lana - Recessed Panel Downlight  18watt 3000K - CRI 70 1260Lumen - 0.5PF - Beam angle 120° -  200 - 240V Round D220   x H14.5mm Cut out 205mm White / Aluminum (Housing) - 260g  - Warranty 2yearsNon CB</t>
  </si>
  <si>
    <t>RFE-0239</t>
  </si>
  <si>
    <t>Lana - Recessed Panel Downlight  3watt 3000K - CRI 70 203Lumen - 0.5PF - Beam angle 120° -  200 - 240V Square  W85 x L85 x H10mm Cut out 70mm White / Aluminum (Housing) - 80g  - Warranty 2yearsNon CB</t>
  </si>
  <si>
    <t>RFE-0238</t>
  </si>
  <si>
    <t>Lana - Recessed Panel Downlight  3watt 6000K - CRI 70 225Lumen - 0.5PF - Beam angle 120° -  200 - 240V Square  W85 x L85 x H10mm Cut out 70mm White / Aluminum (Housing) - 80g  - Warranty 2yearsNon CB</t>
  </si>
  <si>
    <t>RFE-0236A</t>
  </si>
  <si>
    <t>Deem - Panel Light 50watt 6000K - CRI 80 4000Lumen - 0.9PF - Beam angle ° -   220 - 240V Square  W595 x L595 x H8mm White / Aluminum (Housing) - 1940g  - Warranty 2yearsNon CB</t>
  </si>
  <si>
    <t>RFE-0237A</t>
  </si>
  <si>
    <t>Deem - Panel Light 50watt 3000K - CRI 80 4000Lumen - 0.9PF - Beam angle ° -   220 - 240V Square  W595 x L595 x H8mm White / Aluminum (Housing) - 1940g  - Warranty 2yearsNon CB</t>
  </si>
  <si>
    <t>RFE-0404</t>
  </si>
  <si>
    <r>
      <rPr>
        <sz val="10"/>
        <rFont val="Verdana"/>
        <charset val="0"/>
      </rPr>
      <t>40W LED Panel Light AC220-240V 595*595*H9 SMD4014, Ra</t>
    </r>
    <r>
      <rPr>
        <sz val="10"/>
        <rFont val="宋体"/>
        <charset val="178"/>
      </rPr>
      <t>＞</t>
    </r>
    <r>
      <rPr>
        <sz val="10"/>
        <rFont val="Verdana"/>
        <charset val="0"/>
      </rPr>
      <t>80, Lumen:3920lm  4000K CW</t>
    </r>
  </si>
  <si>
    <t>RFE-0291A</t>
  </si>
  <si>
    <t xml:space="preserve">Candel Tail C35 480lm 4W 220-240V curve shape E14 CRI&gt;80  W 6000K </t>
  </si>
  <si>
    <t>RFE-0292A</t>
  </si>
  <si>
    <t xml:space="preserve">Candel Tail C35 480lm 4W 220-240V curve shape E14 CRI&gt;80  W 3000K </t>
  </si>
  <si>
    <t>RFE-0346</t>
  </si>
  <si>
    <t xml:space="preserve">New mold COB Down light 8W 580lm 100-265V 50/60Hz LED BY CREE Size:90*50mm Cutting75mm 3000K WW </t>
  </si>
  <si>
    <t>RFE-0098A</t>
  </si>
  <si>
    <t>Taj - Strip light  2835SMD 180Pcs/1M  7watt/m 3000K - CRI 70 660Lumen/m - 1PF - Beam angle H  x V  -  220 - 240V Linear  W17 x L50000 x H7mm White / FPCB (Body) - 7200g  - Warranty 2yearsNon CB</t>
  </si>
  <si>
    <t>RFE-0167A</t>
  </si>
  <si>
    <t>Taj - Strip light  2835SMD 180Pcs/1M  7watt/m 6000K - CRI 70 640Lumen/m - 1PF - Beam angle H  x V  -  220 - 240V Linear  W17 x L50000 x H7mm White / FPCB (Body) - 7200g  - Warranty 2yearsNon CB</t>
  </si>
  <si>
    <t>RFE-0134A</t>
  </si>
  <si>
    <t>Plug For Strips 220V 50m 2835 12mm strips 2pin</t>
  </si>
  <si>
    <t>RFE-0339</t>
  </si>
  <si>
    <r>
      <rPr>
        <sz val="10"/>
        <rFont val="Verdana"/>
        <charset val="134"/>
      </rPr>
      <t>Flood Light 10W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PF:0.9 IP65 Size:103*83*23mm Purple</t>
    </r>
  </si>
  <si>
    <t>投光灯</t>
  </si>
  <si>
    <t>RFE-0295</t>
  </si>
  <si>
    <r>
      <rPr>
        <sz val="10"/>
        <rFont val="Verdana"/>
        <charset val="134"/>
      </rPr>
      <t>Flood Light 10W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PF:0.9 IP65 Size:103*83*23mm Blue</t>
    </r>
  </si>
  <si>
    <t>RFE-0293</t>
  </si>
  <si>
    <r>
      <rPr>
        <sz val="10"/>
        <rFont val="Verdana"/>
        <charset val="134"/>
      </rPr>
      <t>Flood Light 10W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PF:0.9 IP65 Size:103*83*23mm Red</t>
    </r>
  </si>
  <si>
    <t>RFE-0340</t>
  </si>
  <si>
    <r>
      <rPr>
        <sz val="10"/>
        <rFont val="Verdana"/>
        <charset val="134"/>
      </rPr>
      <t>Flood Light 30W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PF:0.5 IP65 Size:103*83*23mm Purple </t>
    </r>
  </si>
  <si>
    <t>RFE-0298</t>
  </si>
  <si>
    <r>
      <rPr>
        <sz val="10"/>
        <rFont val="Verdana"/>
        <charset val="134"/>
      </rPr>
      <t>Flood Light 30W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PF:0.5 IP65 Size:103*83*23mm Green</t>
    </r>
  </si>
  <si>
    <t>RFE-0299</t>
  </si>
  <si>
    <r>
      <rPr>
        <sz val="10"/>
        <rFont val="Verdana"/>
        <charset val="134"/>
      </rPr>
      <t>Flood Light 30W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PF:0.5 IP65 Size:103*83*23mm Blue</t>
    </r>
  </si>
  <si>
    <t>RFE-0297</t>
  </si>
  <si>
    <r>
      <rPr>
        <sz val="10"/>
        <rFont val="Verdana"/>
        <charset val="134"/>
      </rPr>
      <t>Flood Light 30W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PF:0.5 IP65 Size:103*83*23mm Red</t>
    </r>
  </si>
  <si>
    <t>RFE-0218</t>
  </si>
  <si>
    <r>
      <rPr>
        <sz val="10"/>
        <rFont val="Verdana"/>
        <charset val="134"/>
      </rPr>
      <t>Flood Light 50W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PF:0.5 IP65 Size:103*83*23mm Red</t>
    </r>
  </si>
  <si>
    <t>RFE-0341</t>
  </si>
  <si>
    <r>
      <rPr>
        <sz val="10"/>
        <rFont val="Verdana"/>
        <charset val="134"/>
      </rPr>
      <t>Flood Light 50W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PF:0.5 IP65 Size:103*83*23mm Purple </t>
    </r>
  </si>
  <si>
    <t>RFE-0342</t>
  </si>
  <si>
    <r>
      <rPr>
        <sz val="10"/>
        <rFont val="Verdana"/>
        <charset val="134"/>
      </rPr>
      <t>Flood Light 50W SMD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PF:0.5 IP65 Size:103*83*23mm Green</t>
    </r>
  </si>
  <si>
    <t>RFE-0268</t>
  </si>
  <si>
    <r>
      <rPr>
        <sz val="10"/>
        <rFont val="Verdana"/>
        <charset val="134"/>
      </rPr>
      <t>Flood Light 150W SMD 11800lm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Size:380*280*43mm W 6000K </t>
    </r>
  </si>
  <si>
    <t>RFE-0269</t>
  </si>
  <si>
    <r>
      <rPr>
        <sz val="10"/>
        <rFont val="Verdana"/>
        <charset val="134"/>
      </rPr>
      <t>Flood Light 150W SMD 18125lm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Size:380*280*43mm WW 3000K </t>
    </r>
  </si>
  <si>
    <t>RFE-0270</t>
  </si>
  <si>
    <r>
      <rPr>
        <sz val="10"/>
        <rFont val="Verdana"/>
        <charset val="134"/>
      </rPr>
      <t>Flood Light 200W SMD 16280lm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Size:380*280*43mm W 6000K </t>
    </r>
  </si>
  <si>
    <t>RFE-0271</t>
  </si>
  <si>
    <r>
      <rPr>
        <sz val="10"/>
        <rFont val="Verdana"/>
        <charset val="134"/>
      </rPr>
      <t>Flood Light 200W SMD 13875lm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Size:380*280*43mm WW 3000K </t>
    </r>
  </si>
  <si>
    <t>RFE-0272</t>
  </si>
  <si>
    <r>
      <rPr>
        <sz val="10"/>
        <rFont val="Verdana"/>
        <charset val="134"/>
      </rPr>
      <t>Flood Light 300W SMD 23760lm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Size:445*335*46mm W 6000K </t>
    </r>
  </si>
  <si>
    <t>RFE-0273</t>
  </si>
  <si>
    <r>
      <rPr>
        <sz val="10"/>
        <rFont val="Verdana"/>
        <charset val="134"/>
      </rPr>
      <t>Flood Light 300W SMD 20250lm 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Size:445*335*46mm WW 3000K </t>
    </r>
  </si>
  <si>
    <t>RFE-0264</t>
  </si>
  <si>
    <r>
      <rPr>
        <sz val="10"/>
        <rFont val="Verdana"/>
        <charset val="0"/>
      </rPr>
      <t>Flood Light SMD 50W  176-265V</t>
    </r>
    <r>
      <rPr>
        <sz val="10"/>
        <rFont val="宋体"/>
        <charset val="178"/>
      </rPr>
      <t>，</t>
    </r>
    <r>
      <rPr>
        <sz val="10"/>
        <rFont val="Verdana"/>
        <charset val="0"/>
      </rPr>
      <t xml:space="preserve">50/60Hz   4500lm CRI:&gt;80 PF:0.5 IP65 Size:205*160*30mm W 6000K </t>
    </r>
  </si>
  <si>
    <t>RFE-0265</t>
  </si>
  <si>
    <r>
      <rPr>
        <sz val="10"/>
        <rFont val="Verdana"/>
        <charset val="0"/>
      </rPr>
      <t>Flood Light SMD 50W  176-265V</t>
    </r>
    <r>
      <rPr>
        <sz val="10"/>
        <rFont val="宋体"/>
        <charset val="178"/>
      </rPr>
      <t>，</t>
    </r>
    <r>
      <rPr>
        <sz val="10"/>
        <rFont val="Verdana"/>
        <charset val="0"/>
      </rPr>
      <t xml:space="preserve">50/60Hz  3600lm  CRI:&gt;80 PF:0.5 IP65 Size:205*160*30mm WW 3000K </t>
    </r>
  </si>
  <si>
    <t>RFE-0217</t>
  </si>
  <si>
    <r>
      <rPr>
        <sz val="10"/>
        <rFont val="Verdana"/>
        <charset val="0"/>
      </rPr>
      <t>Flood Light SMD 50W  176-265V</t>
    </r>
    <r>
      <rPr>
        <sz val="10"/>
        <rFont val="宋体"/>
        <charset val="178"/>
      </rPr>
      <t>，</t>
    </r>
    <r>
      <rPr>
        <sz val="10"/>
        <rFont val="Verdana"/>
        <charset val="0"/>
      </rPr>
      <t>50/60Hz CRI:&gt;80 PF:0.5 IP65 Size:205*160*30mm Blue</t>
    </r>
  </si>
  <si>
    <t>RFE-0266</t>
  </si>
  <si>
    <r>
      <rPr>
        <sz val="10"/>
        <rFont val="Verdana"/>
        <charset val="134"/>
      </rPr>
      <t>Flood Light 100W SMD 7920lm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Size:270*210*32mm W 6000K </t>
    </r>
  </si>
  <si>
    <t>RFE-0267</t>
  </si>
  <si>
    <r>
      <rPr>
        <sz val="10"/>
        <rFont val="Verdana"/>
        <charset val="134"/>
      </rPr>
      <t>Flood Light 100W SMD 6750lm 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50/60Hz CRI:&gt;80 PF:0.5 IP65 Size:270*210*32mm WW 3000K </t>
    </r>
  </si>
  <si>
    <t>RFEM-0001</t>
  </si>
  <si>
    <t>Rafeed E-Series Four Face Showboard</t>
  </si>
  <si>
    <t>RFM-0079</t>
  </si>
  <si>
    <t>NON CB ES Catalog 2020-2021</t>
  </si>
  <si>
    <t>RFM-0056</t>
  </si>
  <si>
    <t>Note book big Rafeed 2019</t>
  </si>
  <si>
    <t>RFM-0077</t>
  </si>
  <si>
    <t>Acrylic box </t>
  </si>
  <si>
    <t>RFM-0076</t>
  </si>
  <si>
    <t>memo paper for Acrylic box </t>
  </si>
  <si>
    <t>RFM-0059</t>
  </si>
  <si>
    <t>N1 Office Lighting catalogue</t>
  </si>
  <si>
    <t>RFM-0060</t>
  </si>
  <si>
    <t>N2 Outdoor Lighting catalogue</t>
  </si>
  <si>
    <t>RFM-0061</t>
  </si>
  <si>
    <t>N3 Street Lighting catalogue</t>
  </si>
  <si>
    <t>RFM-0062</t>
  </si>
  <si>
    <t>N4 Hotel Lighting catalogue</t>
  </si>
  <si>
    <t>RFM-0063</t>
  </si>
  <si>
    <t>N5 Industrial Lighting catalogue</t>
  </si>
  <si>
    <t>RFM-0064</t>
  </si>
  <si>
    <t>N6 Fashion Lighting catalogue</t>
  </si>
  <si>
    <t>RFM-0043</t>
  </si>
  <si>
    <t>Rafeed pen 2017 Pink</t>
  </si>
  <si>
    <t>RFM-0051</t>
  </si>
  <si>
    <t>Rafeed pen 2018 Black</t>
  </si>
  <si>
    <t>RFM-0049</t>
  </si>
  <si>
    <t xml:space="preserve">Rafeed marketing bag </t>
  </si>
  <si>
    <t>RFM-0026-Syria</t>
  </si>
  <si>
    <t xml:space="preserve">Rafeed Polo shirt </t>
  </si>
  <si>
    <t>RFM-0052</t>
  </si>
  <si>
    <t>Rafeed Desk Pen Black</t>
  </si>
  <si>
    <t>RFM-0044</t>
  </si>
  <si>
    <t>Rafeed note book</t>
  </si>
  <si>
    <t>Spare part of LED</t>
  </si>
  <si>
    <t>RFE-0094</t>
  </si>
  <si>
    <t>RFE-0093</t>
  </si>
  <si>
    <t>RFE-0236</t>
  </si>
  <si>
    <t>RFE-0237</t>
  </si>
  <si>
    <t>RFE-0073</t>
  </si>
  <si>
    <t>RFE-0074</t>
  </si>
  <si>
    <t>RFE-0081</t>
  </si>
  <si>
    <t>RFE-0082</t>
  </si>
  <si>
    <t>RFE-0345</t>
  </si>
  <si>
    <t>RFE-0347</t>
  </si>
  <si>
    <t>RFE-0348</t>
  </si>
  <si>
    <t>RFE-0301</t>
  </si>
  <si>
    <t>RFE-0302</t>
  </si>
  <si>
    <t>RFE-0303</t>
  </si>
  <si>
    <t>RFE-0304</t>
  </si>
  <si>
    <t>RFE-0305</t>
  </si>
  <si>
    <t>RFE-0306</t>
  </si>
  <si>
    <t>RFE-0153</t>
  </si>
  <si>
    <t>RFE-0154</t>
  </si>
  <si>
    <t>Spare part of driver</t>
  </si>
  <si>
    <t>RFE-0159A</t>
  </si>
  <si>
    <t>RFE-0119</t>
  </si>
  <si>
    <t>RFE-0113</t>
  </si>
  <si>
    <t xml:space="preserve">018415  </t>
  </si>
  <si>
    <t xml:space="preserve">Wall light 60w 4000K </t>
  </si>
  <si>
    <t>RFP-152L</t>
  </si>
  <si>
    <t>Pendant Linear Light  L1150*W52*H70mm</t>
  </si>
  <si>
    <t>RFP-3497L-EM</t>
  </si>
  <si>
    <t xml:space="preserve">Panel LED Light 40W 4000K </t>
  </si>
  <si>
    <t xml:space="preserve">021557   </t>
  </si>
  <si>
    <t xml:space="preserve">LED Downlight 10w 3000K </t>
  </si>
  <si>
    <t xml:space="preserve">019820   </t>
  </si>
  <si>
    <r>
      <rPr>
        <sz val="10"/>
        <rFont val="Verdana"/>
        <charset val="134"/>
      </rPr>
      <t>LED Downlight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LED by Cree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Powered by Tridonic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20W, 1500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AC220-240V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4000K, CRI&gt;80, 45 degree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IP 65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Dimension 140*90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 years warrenty</t>
    </r>
  </si>
  <si>
    <t>025993</t>
  </si>
  <si>
    <t>step light LED by Osram  Powered by Eaglerise 10w, 140lm AC220-240V 3000K, CRI&gt;80, 120 degree IP 65 Dimension 105*320*115mm 3 years warrenty</t>
  </si>
  <si>
    <t>RFS-00070  sample</t>
  </si>
  <si>
    <r>
      <rPr>
        <sz val="10"/>
        <rFont val="Verdana"/>
        <charset val="134"/>
      </rPr>
      <t>Panel downlight 18w Face size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220mm Cut hole 205mm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PF0.6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RA80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85lm/w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SMD2835 LED</t>
    </r>
  </si>
  <si>
    <t>023241</t>
  </si>
  <si>
    <t xml:space="preserve">step light 12w  3000K </t>
  </si>
  <si>
    <t>001500</t>
  </si>
  <si>
    <t>SpotlightLED by Osram1 W, 82 LM3000 K, CRI&gt;80, 30IP 20Dimension D25x H35 mm</t>
  </si>
  <si>
    <t>RFE-0129D</t>
  </si>
  <si>
    <t xml:space="preserve">Wall light 6w 3000k </t>
  </si>
  <si>
    <t>RFE-0131D</t>
  </si>
  <si>
    <t xml:space="preserve">Wall light 7w 3000k </t>
  </si>
  <si>
    <t>007136</t>
  </si>
  <si>
    <t xml:space="preserve">Grille Light 8w 4000K </t>
  </si>
  <si>
    <t>RFE-0132D</t>
  </si>
  <si>
    <t xml:space="preserve">Garden spotlight 5w 3000k </t>
  </si>
  <si>
    <t>RFE-0130D</t>
  </si>
  <si>
    <t>019084</t>
  </si>
  <si>
    <r>
      <rPr>
        <sz val="10"/>
        <rFont val="Verdana"/>
        <charset val="134"/>
      </rPr>
      <t>LED linear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LED by Osram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75W, 8947lm
6500K, CRI&gt;80, 110°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IP 20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without driver, Black housing
Dimension L1680 xW 50 xH 70mm
</t>
    </r>
  </si>
  <si>
    <t>019087</t>
  </si>
  <si>
    <r>
      <rPr>
        <sz val="10"/>
        <rFont val="Verdana"/>
        <charset val="134"/>
      </rPr>
      <t>LED linear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LED by Osram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75W, 8947lm
6500K, CRI&gt;80, 110°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IP 20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without driver, White housing
Dimension L1680 xW 50 xH 70mm
</t>
    </r>
  </si>
  <si>
    <t>87500502&amp;28001771</t>
  </si>
  <si>
    <t>LC 81W 1200-1750mA flexC lp ADV with Resistor type“ADV Plug Tpye A YL"</t>
  </si>
  <si>
    <t>RFP-3848L</t>
  </si>
  <si>
    <t>Panel LED Light LED by Osram Powered by Philips 40w, 4000lm AC 220-240v 4000k, CRI&gt;80, 112 ° IP 20 Dimension 595*595*9mm 5 Years warranty</t>
  </si>
  <si>
    <t>031089</t>
  </si>
  <si>
    <t xml:space="preserve">LED Pixel Light 3w </t>
  </si>
  <si>
    <t>001068</t>
  </si>
  <si>
    <t>spot light 10w</t>
  </si>
  <si>
    <t>PR-1737L</t>
  </si>
  <si>
    <t>PR-0180 Housing Die-casting alminum white color Dimension D90mm</t>
  </si>
  <si>
    <t>PR-1735L</t>
  </si>
  <si>
    <t>PR-0177 Housing Die-casting alminum  Silver color Dimension D82*H82mm</t>
  </si>
  <si>
    <t>PR-1736L</t>
  </si>
  <si>
    <t>PR-0171 Housing Die-casting alminum Polish silver color Dimension D84*H75mm</t>
  </si>
  <si>
    <t xml:space="preserve">PR-1738L </t>
  </si>
  <si>
    <t>PR-0165 Housing Die-casting alminum Polish silver color Dimension D80</t>
  </si>
  <si>
    <t xml:space="preserve">PR-1739L </t>
  </si>
  <si>
    <t>PR-0159 Housing Die-casting alminum  Polish silver color Dimension D80</t>
  </si>
  <si>
    <t xml:space="preserve">PR-1733L </t>
  </si>
  <si>
    <t>PR-0153 Housing Die-casting alminum Silver color Dimension D91mm</t>
  </si>
  <si>
    <t>PR-1732L</t>
  </si>
  <si>
    <t>PR-0147 Housing Die-casting alminum Silver color Dimension D80mm</t>
  </si>
  <si>
    <t xml:space="preserve">PR-1731L </t>
  </si>
  <si>
    <t>PR-0141 Frame Die-casting alminum Polish silver color
Dimension  D80mm</t>
  </si>
  <si>
    <t>001062</t>
  </si>
  <si>
    <t>Spotlight LED by Philips Powered by Tridonic 7, 560 AC220-240V 4000K, CRI&gt;80, 36 degree IP 20 Dimension D50*H49 5 years warrenty</t>
  </si>
  <si>
    <t>RFE-120D-3</t>
  </si>
  <si>
    <t>Pendant Light,120w</t>
  </si>
  <si>
    <t>RFE-0128D</t>
  </si>
  <si>
    <t xml:space="preserve">Decorative light 40w </t>
  </si>
  <si>
    <t>RFP-3819L</t>
  </si>
  <si>
    <t>Connectors for RFP-3819L</t>
  </si>
  <si>
    <r>
      <rPr>
        <sz val="10"/>
        <rFont val="Verdana"/>
        <charset val="134"/>
      </rPr>
      <t>Limit switch sensor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Suitable for A8s jgaurora 3d printer  </t>
    </r>
  </si>
  <si>
    <t>传感器</t>
  </si>
  <si>
    <t xml:space="preserve">PLA filament Silver color * 1 kg  diameter 1.75mm </t>
  </si>
  <si>
    <r>
      <rPr>
        <sz val="10"/>
        <rFont val="Verdana"/>
        <charset val="134"/>
      </rPr>
      <t>PLA</t>
    </r>
    <r>
      <rPr>
        <sz val="10"/>
        <rFont val="黑体"/>
        <charset val="134"/>
      </rPr>
      <t>银色耗材</t>
    </r>
  </si>
  <si>
    <t xml:space="preserve">0.2 nozzle   </t>
  </si>
  <si>
    <t xml:space="preserve">0.6 nozzle  </t>
  </si>
  <si>
    <t xml:space="preserve">0.8 nozzle    </t>
  </si>
  <si>
    <r>
      <rPr>
        <sz val="10"/>
        <rFont val="Verdana"/>
        <charset val="134"/>
      </rPr>
      <t>cleaning needle 0.2 3pcs</t>
    </r>
    <r>
      <rPr>
        <sz val="10"/>
        <rFont val="宋体"/>
        <charset val="134"/>
      </rPr>
      <t>，</t>
    </r>
    <r>
      <rPr>
        <sz val="10"/>
        <rFont val="Verdana"/>
        <charset val="134"/>
      </rPr>
      <t xml:space="preserve">0.3 3pcs 0.4 4pcs 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tweezers 2pcs</t>
    </r>
  </si>
  <si>
    <t xml:space="preserve">1.75mm Throat Tube+0.4mm Nozzle+20*20*10 MK8 Heater Blocks    </t>
  </si>
  <si>
    <t>RFP-2848L</t>
  </si>
  <si>
    <t>wifi-RDM01  LED Controller WIFI DMX/RDM</t>
  </si>
  <si>
    <t>Total:</t>
  </si>
</sst>
</file>

<file path=xl/styles.xml><?xml version="1.0" encoding="utf-8"?>
<styleSheet xmlns="http://schemas.openxmlformats.org/spreadsheetml/2006/main">
  <numFmts count="9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7" formatCode="_([$$-409]* #,##0.00_);_([$$-409]* \(#,##0.00\);_([$$-409]* &quot;-&quot;??_);_(@_)"/>
    <numFmt numFmtId="178" formatCode="0.00_ "/>
    <numFmt numFmtId="179" formatCode="&quot;￥&quot;#,##0.00_);[Red]\(&quot;￥&quot;#,##0.00\)"/>
    <numFmt numFmtId="180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Verdana"/>
      <charset val="134"/>
    </font>
    <font>
      <u/>
      <sz val="10"/>
      <name val="Verdana"/>
      <charset val="134"/>
    </font>
    <font>
      <sz val="10"/>
      <name val="宋体"/>
      <charset val="134"/>
    </font>
    <font>
      <sz val="10"/>
      <name val="Verdana"/>
      <charset val="0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Arial"/>
      <charset val="134"/>
    </font>
    <font>
      <sz val="10"/>
      <name val="黑体"/>
      <charset val="134"/>
    </font>
    <font>
      <sz val="10"/>
      <name val="宋体"/>
      <charset val="178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>
      <alignment vertical="center"/>
    </xf>
    <xf numFmtId="0" fontId="11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2" borderId="1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6" fillId="2" borderId="6" applyNumberFormat="0" applyAlignment="0" applyProtection="0">
      <alignment vertical="center"/>
    </xf>
    <xf numFmtId="0" fontId="25" fillId="18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  <xf numFmtId="0" fontId="12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25" borderId="0">
      <alignment horizontal="center" vertical="center"/>
    </xf>
    <xf numFmtId="0" fontId="9" fillId="0" borderId="0">
      <alignment vertical="center"/>
    </xf>
    <xf numFmtId="0" fontId="9" fillId="0" borderId="0">
      <alignment vertical="center"/>
    </xf>
    <xf numFmtId="177" fontId="9" fillId="0" borderId="0"/>
    <xf numFmtId="0" fontId="11" fillId="0" borderId="0"/>
  </cellStyleXfs>
  <cellXfs count="8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58" applyFont="1" applyFill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/>
    </xf>
    <xf numFmtId="0" fontId="3" fillId="0" borderId="1" xfId="58" applyFont="1" applyFill="1" applyBorder="1" applyAlignment="1">
      <alignment horizontal="left" vertical="center" wrapText="1"/>
    </xf>
    <xf numFmtId="0" fontId="3" fillId="0" borderId="1" xfId="58" applyNumberFormat="1" applyFont="1" applyFill="1" applyBorder="1" applyAlignment="1">
      <alignment horizontal="center" vertical="center"/>
    </xf>
    <xf numFmtId="0" fontId="2" fillId="0" borderId="1" xfId="58" applyFont="1" applyFill="1" applyBorder="1" applyAlignment="1">
      <alignment horizontal="center" vertical="center" wrapText="1"/>
    </xf>
    <xf numFmtId="0" fontId="2" fillId="0" borderId="1" xfId="58" applyFont="1" applyFill="1" applyBorder="1" applyAlignment="1">
      <alignment horizontal="center" vertical="center"/>
    </xf>
    <xf numFmtId="0" fontId="2" fillId="0" borderId="1" xfId="58" applyFont="1" applyFill="1" applyBorder="1" applyAlignment="1">
      <alignment horizontal="left" vertical="center" wrapText="1"/>
    </xf>
    <xf numFmtId="0" fontId="2" fillId="0" borderId="1" xfId="58" applyNumberFormat="1" applyFont="1" applyFill="1" applyBorder="1" applyAlignment="1">
      <alignment horizontal="center" vertical="center"/>
    </xf>
    <xf numFmtId="0" fontId="2" fillId="0" borderId="1" xfId="58" applyNumberFormat="1" applyFont="1" applyFill="1" applyBorder="1" applyAlignment="1">
      <alignment horizontal="left" vertical="center" wrapText="1"/>
    </xf>
    <xf numFmtId="0" fontId="2" fillId="0" borderId="1" xfId="5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9" fontId="2" fillId="0" borderId="1" xfId="58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14" applyNumberFormat="1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44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 readingOrder="2"/>
    </xf>
    <xf numFmtId="0" fontId="2" fillId="0" borderId="1" xfId="56" applyNumberFormat="1" applyFont="1" applyFill="1" applyBorder="1" applyAlignment="1">
      <alignment horizontal="center" vertical="center" wrapText="1"/>
    </xf>
    <xf numFmtId="0" fontId="2" fillId="0" borderId="1" xfId="14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44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left" vertical="center" wrapText="1" readingOrder="2"/>
    </xf>
    <xf numFmtId="0" fontId="5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3" fillId="0" borderId="1" xfId="58" applyNumberFormat="1" applyFont="1" applyFill="1" applyBorder="1" applyAlignment="1">
      <alignment horizontal="center" vertical="center"/>
    </xf>
    <xf numFmtId="178" fontId="3" fillId="0" borderId="1" xfId="58" applyNumberFormat="1" applyFont="1" applyFill="1" applyBorder="1" applyAlignment="1">
      <alignment horizontal="center" vertical="center"/>
    </xf>
    <xf numFmtId="176" fontId="2" fillId="0" borderId="1" xfId="58" applyNumberFormat="1" applyFont="1" applyFill="1" applyBorder="1" applyAlignment="1">
      <alignment horizontal="center" vertical="center"/>
    </xf>
    <xf numFmtId="178" fontId="2" fillId="0" borderId="1" xfId="58" applyNumberFormat="1" applyFont="1" applyFill="1" applyBorder="1" applyAlignment="1">
      <alignment horizontal="center" vertical="center"/>
    </xf>
    <xf numFmtId="176" fontId="2" fillId="0" borderId="1" xfId="58" applyNumberFormat="1" applyFont="1" applyFill="1" applyBorder="1" applyAlignment="1">
      <alignment horizontal="left" vertical="center" wrapText="1"/>
    </xf>
    <xf numFmtId="178" fontId="2" fillId="0" borderId="1" xfId="58" applyNumberFormat="1" applyFont="1" applyFill="1" applyBorder="1" applyAlignment="1">
      <alignment horizontal="left" vertical="center" wrapText="1"/>
    </xf>
    <xf numFmtId="176" fontId="2" fillId="0" borderId="1" xfId="58" applyNumberFormat="1" applyFont="1" applyFill="1" applyBorder="1" applyAlignment="1">
      <alignment horizontal="center" vertical="center" wrapText="1"/>
    </xf>
    <xf numFmtId="178" fontId="2" fillId="0" borderId="1" xfId="58" applyNumberFormat="1" applyFont="1" applyFill="1" applyBorder="1" applyAlignment="1">
      <alignment horizontal="center" vertical="center" wrapText="1"/>
    </xf>
    <xf numFmtId="178" fontId="2" fillId="0" borderId="1" xfId="44" applyNumberFormat="1" applyFont="1" applyFill="1" applyBorder="1" applyAlignment="1">
      <alignment horizontal="center" vertical="center"/>
    </xf>
    <xf numFmtId="178" fontId="2" fillId="0" borderId="2" xfId="47" applyNumberFormat="1" applyFont="1" applyFill="1" applyBorder="1" applyAlignment="1">
      <alignment horizontal="center" vertical="center"/>
    </xf>
    <xf numFmtId="178" fontId="2" fillId="0" borderId="1" xfId="55" applyNumberFormat="1" applyFont="1" applyFill="1" applyBorder="1" applyAlignment="1">
      <alignment horizontal="center" vertical="center"/>
    </xf>
    <xf numFmtId="176" fontId="2" fillId="0" borderId="1" xfId="55" applyNumberFormat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176" fontId="2" fillId="0" borderId="1" xfId="44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8" fontId="2" fillId="0" borderId="1" xfId="44" applyNumberFormat="1" applyFont="1" applyFill="1" applyBorder="1" applyAlignment="1">
      <alignment horizontal="center" vertical="center" wrapText="1"/>
    </xf>
    <xf numFmtId="176" fontId="2" fillId="0" borderId="3" xfId="55" applyNumberFormat="1" applyFont="1" applyFill="1" applyBorder="1" applyAlignment="1">
      <alignment horizontal="center" vertical="center"/>
    </xf>
    <xf numFmtId="178" fontId="2" fillId="0" borderId="3" xfId="55" applyNumberFormat="1" applyFont="1" applyFill="1" applyBorder="1" applyAlignment="1">
      <alignment horizontal="center" vertical="center"/>
    </xf>
    <xf numFmtId="176" fontId="2" fillId="0" borderId="4" xfId="55" applyNumberFormat="1" applyFont="1" applyFill="1" applyBorder="1" applyAlignment="1">
      <alignment horizontal="center" vertical="center"/>
    </xf>
    <xf numFmtId="178" fontId="2" fillId="0" borderId="4" xfId="55" applyNumberFormat="1" applyFont="1" applyFill="1" applyBorder="1" applyAlignment="1">
      <alignment horizontal="center" vertical="center"/>
    </xf>
    <xf numFmtId="176" fontId="2" fillId="0" borderId="5" xfId="55" applyNumberFormat="1" applyFont="1" applyFill="1" applyBorder="1" applyAlignment="1">
      <alignment horizontal="center" vertical="center"/>
    </xf>
    <xf numFmtId="178" fontId="2" fillId="0" borderId="5" xfId="55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78" fontId="2" fillId="0" borderId="1" xfId="1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59">
    <cellStyle name="常规" xfId="0" builtinId="0"/>
    <cellStyle name="常规_Sheet1 2_PL-Damas-Dubai-Aug. 29, 201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Normal 2" xfId="44"/>
    <cellStyle name="40% - 强调文字颜色 4" xfId="45" builtinId="43"/>
    <cellStyle name="强调文字颜色 5" xfId="46" builtinId="45"/>
    <cellStyle name="Normal 3" xfId="47"/>
    <cellStyle name="40% - 强调文字颜色 5" xfId="48" builtinId="47"/>
    <cellStyle name="60% - 强调文字颜色 5" xfId="49" builtinId="48"/>
    <cellStyle name="强调文字颜色 6" xfId="50" builtinId="49"/>
    <cellStyle name="Normal 4" xfId="51"/>
    <cellStyle name="40% - 强调文字颜色 6" xfId="52" builtinId="51"/>
    <cellStyle name="60% - 强调文字颜色 6" xfId="53" builtinId="52"/>
    <cellStyle name="S7" xfId="54"/>
    <cellStyle name="標準_Ｇ３５SEE製日別納期（5月分追加）190416" xfId="55"/>
    <cellStyle name="常规 2" xfId="56"/>
    <cellStyle name="常规_LED downlight" xfId="57"/>
    <cellStyle name="常规_Sheet1" xfId="58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258808</xdr:colOff>
      <xdr:row>0</xdr:row>
      <xdr:rowOff>839470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57910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3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4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5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6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7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8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9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10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228600</xdr:rowOff>
    </xdr:to>
    <xdr:sp>
      <xdr:nvSpPr>
        <xdr:cNvPr id="11" name="Text Box 52"/>
        <xdr:cNvSpPr txBox="1"/>
      </xdr:nvSpPr>
      <xdr:spPr>
        <a:xfrm>
          <a:off x="9657080" y="85843110"/>
          <a:ext cx="97282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228600</xdr:rowOff>
    </xdr:to>
    <xdr:sp>
      <xdr:nvSpPr>
        <xdr:cNvPr id="12" name="Text Box 52"/>
        <xdr:cNvSpPr txBox="1"/>
      </xdr:nvSpPr>
      <xdr:spPr>
        <a:xfrm>
          <a:off x="9657080" y="85843110"/>
          <a:ext cx="97282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229235</xdr:rowOff>
    </xdr:to>
    <xdr:sp>
      <xdr:nvSpPr>
        <xdr:cNvPr id="13" name="Text Box 52"/>
        <xdr:cNvSpPr txBox="1"/>
      </xdr:nvSpPr>
      <xdr:spPr>
        <a:xfrm>
          <a:off x="9657080" y="85843110"/>
          <a:ext cx="97282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229235</xdr:rowOff>
    </xdr:to>
    <xdr:sp>
      <xdr:nvSpPr>
        <xdr:cNvPr id="14" name="Text Box 52"/>
        <xdr:cNvSpPr txBox="1"/>
      </xdr:nvSpPr>
      <xdr:spPr>
        <a:xfrm>
          <a:off x="9657080" y="85843110"/>
          <a:ext cx="97282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15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16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17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18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19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20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21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22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23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24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25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26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27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28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29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30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228600</xdr:rowOff>
    </xdr:to>
    <xdr:sp>
      <xdr:nvSpPr>
        <xdr:cNvPr id="31" name="Text Box 52"/>
        <xdr:cNvSpPr txBox="1"/>
      </xdr:nvSpPr>
      <xdr:spPr>
        <a:xfrm>
          <a:off x="9657080" y="85843110"/>
          <a:ext cx="97282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228600</xdr:rowOff>
    </xdr:to>
    <xdr:sp>
      <xdr:nvSpPr>
        <xdr:cNvPr id="32" name="Text Box 52"/>
        <xdr:cNvSpPr txBox="1"/>
      </xdr:nvSpPr>
      <xdr:spPr>
        <a:xfrm>
          <a:off x="9657080" y="85843110"/>
          <a:ext cx="97282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229235</xdr:rowOff>
    </xdr:to>
    <xdr:sp>
      <xdr:nvSpPr>
        <xdr:cNvPr id="33" name="Text Box 52"/>
        <xdr:cNvSpPr txBox="1"/>
      </xdr:nvSpPr>
      <xdr:spPr>
        <a:xfrm>
          <a:off x="9657080" y="85843110"/>
          <a:ext cx="97282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235586</xdr:colOff>
      <xdr:row>175</xdr:row>
      <xdr:rowOff>229235</xdr:rowOff>
    </xdr:to>
    <xdr:sp>
      <xdr:nvSpPr>
        <xdr:cNvPr id="34" name="Text Box 52"/>
        <xdr:cNvSpPr txBox="1"/>
      </xdr:nvSpPr>
      <xdr:spPr>
        <a:xfrm>
          <a:off x="9657080" y="85843110"/>
          <a:ext cx="97282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35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36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37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38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39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40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41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42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43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44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45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46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47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228600</xdr:rowOff>
    </xdr:to>
    <xdr:sp>
      <xdr:nvSpPr>
        <xdr:cNvPr id="48" name="Text Box 52"/>
        <xdr:cNvSpPr txBox="1"/>
      </xdr:nvSpPr>
      <xdr:spPr>
        <a:xfrm>
          <a:off x="9657080" y="85843110"/>
          <a:ext cx="97218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49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234951</xdr:colOff>
      <xdr:row>175</xdr:row>
      <xdr:rowOff>229235</xdr:rowOff>
    </xdr:to>
    <xdr:sp>
      <xdr:nvSpPr>
        <xdr:cNvPr id="50" name="Text Box 52"/>
        <xdr:cNvSpPr txBox="1"/>
      </xdr:nvSpPr>
      <xdr:spPr>
        <a:xfrm>
          <a:off x="9657080" y="85843110"/>
          <a:ext cx="97218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7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8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8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8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07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08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0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1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1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2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2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2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2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2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2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2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27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28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2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13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3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4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4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4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4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4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4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4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147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148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149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150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151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152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153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154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5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5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5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5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5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6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6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6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63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64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65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66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6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6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6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7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8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8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8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83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84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85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186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8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8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8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19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0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1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11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12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13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14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1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1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1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1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1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2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3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31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32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33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234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3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3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3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3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3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4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25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251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252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253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254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255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256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257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258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5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6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6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6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6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6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6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6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67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68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6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7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7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8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8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8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8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8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8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8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87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88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8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29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29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0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1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1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1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1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1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15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16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17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18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1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2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3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3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3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3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3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35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36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37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338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3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4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5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5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5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5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5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355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356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357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358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359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360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361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362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6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6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6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6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6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6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6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7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7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7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7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7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7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7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7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7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7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8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9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9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9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9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39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9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9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9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9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39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0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1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1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2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2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2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2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2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2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2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2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2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2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3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3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4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4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4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4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4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4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4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4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4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4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5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6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6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6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6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6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6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6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6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6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6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7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7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8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8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8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8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8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8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8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8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8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8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49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49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0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1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1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1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1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1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1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1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1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1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1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2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3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3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3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3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3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3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3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3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3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3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4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5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5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5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5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55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555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556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557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558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559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560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561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562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6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7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7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7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73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74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7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7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7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7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7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8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9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9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9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93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594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9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9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9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9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59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0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1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1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2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2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2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2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2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2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2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2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2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2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3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39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40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4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64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4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5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659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660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661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662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663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664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665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666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6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6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6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7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7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7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7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7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7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7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7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7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7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8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9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9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9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9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9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9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9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9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69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69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0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1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2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2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2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2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2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2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2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2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2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2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3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4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4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4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4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4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4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74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4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4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4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5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6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6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76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763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764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765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766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767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227965</xdr:rowOff>
    </xdr:to>
    <xdr:sp>
      <xdr:nvSpPr>
        <xdr:cNvPr id="768" name="Text Box 52"/>
        <xdr:cNvSpPr txBox="1"/>
      </xdr:nvSpPr>
      <xdr:spPr>
        <a:xfrm>
          <a:off x="9657080" y="85843110"/>
          <a:ext cx="97536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769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229235</xdr:rowOff>
    </xdr:to>
    <xdr:sp>
      <xdr:nvSpPr>
        <xdr:cNvPr id="770" name="Text Box 52"/>
        <xdr:cNvSpPr txBox="1"/>
      </xdr:nvSpPr>
      <xdr:spPr>
        <a:xfrm>
          <a:off x="9657080" y="85843110"/>
          <a:ext cx="975360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7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779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780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781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782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8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8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8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8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8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8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8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79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799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00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01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02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0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0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0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0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0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0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0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1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2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2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2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2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2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2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2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27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28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29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30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3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4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4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4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4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4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4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4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47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48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49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209550</xdr:rowOff>
    </xdr:to>
    <xdr:sp>
      <xdr:nvSpPr>
        <xdr:cNvPr id="850" name="Text Box 52"/>
        <xdr:cNvSpPr txBox="1"/>
      </xdr:nvSpPr>
      <xdr:spPr>
        <a:xfrm>
          <a:off x="9657080" y="85843110"/>
          <a:ext cx="97599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7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8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59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60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61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62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63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64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65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209550</xdr:rowOff>
    </xdr:to>
    <xdr:sp>
      <xdr:nvSpPr>
        <xdr:cNvPr id="866" name="Text Box 52"/>
        <xdr:cNvSpPr txBox="1"/>
      </xdr:nvSpPr>
      <xdr:spPr>
        <a:xfrm>
          <a:off x="9657080" y="85843110"/>
          <a:ext cx="97536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867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868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869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870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871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208915</xdr:rowOff>
    </xdr:to>
    <xdr:sp>
      <xdr:nvSpPr>
        <xdr:cNvPr id="872" name="Text Box 52"/>
        <xdr:cNvSpPr txBox="1"/>
      </xdr:nvSpPr>
      <xdr:spPr>
        <a:xfrm>
          <a:off x="9657080" y="85843110"/>
          <a:ext cx="975360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873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210185</xdr:rowOff>
    </xdr:to>
    <xdr:sp>
      <xdr:nvSpPr>
        <xdr:cNvPr id="874" name="Text Box 52"/>
        <xdr:cNvSpPr txBox="1"/>
      </xdr:nvSpPr>
      <xdr:spPr>
        <a:xfrm>
          <a:off x="9657080" y="85843110"/>
          <a:ext cx="97536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7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7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7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7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7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8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8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8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883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884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885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886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8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8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8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89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0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0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0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03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04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05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06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0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0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0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1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2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3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3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3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33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34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3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3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3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3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3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4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5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51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52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53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239396</xdr:colOff>
      <xdr:row>175</xdr:row>
      <xdr:rowOff>228600</xdr:rowOff>
    </xdr:to>
    <xdr:sp>
      <xdr:nvSpPr>
        <xdr:cNvPr id="954" name="Text Box 52"/>
        <xdr:cNvSpPr txBox="1"/>
      </xdr:nvSpPr>
      <xdr:spPr>
        <a:xfrm>
          <a:off x="9657080" y="85843110"/>
          <a:ext cx="97663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5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5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5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5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5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1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2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3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4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6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7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971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972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973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974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975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227965</xdr:rowOff>
    </xdr:to>
    <xdr:sp>
      <xdr:nvSpPr>
        <xdr:cNvPr id="976" name="Text Box 52"/>
        <xdr:cNvSpPr txBox="1"/>
      </xdr:nvSpPr>
      <xdr:spPr>
        <a:xfrm>
          <a:off x="9657080" y="85843110"/>
          <a:ext cx="97599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977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229235</xdr:rowOff>
    </xdr:to>
    <xdr:sp>
      <xdr:nvSpPr>
        <xdr:cNvPr id="978" name="Text Box 52"/>
        <xdr:cNvSpPr txBox="1"/>
      </xdr:nvSpPr>
      <xdr:spPr>
        <a:xfrm>
          <a:off x="9657080" y="85843110"/>
          <a:ext cx="975995" cy="229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7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8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8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8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8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8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8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8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8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8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8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99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99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0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0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0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0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0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0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0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0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0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09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10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1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2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3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3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3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3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3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3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3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3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3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3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4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5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5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5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5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5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55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56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57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238761</xdr:colOff>
      <xdr:row>175</xdr:row>
      <xdr:rowOff>228600</xdr:rowOff>
    </xdr:to>
    <xdr:sp>
      <xdr:nvSpPr>
        <xdr:cNvPr id="1058" name="Text Box 52"/>
        <xdr:cNvSpPr txBox="1"/>
      </xdr:nvSpPr>
      <xdr:spPr>
        <a:xfrm>
          <a:off x="9657080" y="85843110"/>
          <a:ext cx="97599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5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5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6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7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8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69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70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71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72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73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175</xdr:row>
      <xdr:rowOff>0</xdr:rowOff>
    </xdr:from>
    <xdr:to>
      <xdr:col>17</xdr:col>
      <xdr:colOff>238126</xdr:colOff>
      <xdr:row>175</xdr:row>
      <xdr:rowOff>228600</xdr:rowOff>
    </xdr:to>
    <xdr:sp>
      <xdr:nvSpPr>
        <xdr:cNvPr id="1074" name="Text Box 52"/>
        <xdr:cNvSpPr txBox="1"/>
      </xdr:nvSpPr>
      <xdr:spPr>
        <a:xfrm>
          <a:off x="9657080" y="85843110"/>
          <a:ext cx="975360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7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88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089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090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091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092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9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9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9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9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97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98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099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0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7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08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09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10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11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12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1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1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1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1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17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18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19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0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7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8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29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30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3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3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3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3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3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3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37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38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39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40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7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8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49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50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5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5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5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5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5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5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57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58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59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453662</xdr:colOff>
      <xdr:row>175</xdr:row>
      <xdr:rowOff>209550</xdr:rowOff>
    </xdr:to>
    <xdr:sp>
      <xdr:nvSpPr>
        <xdr:cNvPr id="1160" name="Text Box 52"/>
        <xdr:cNvSpPr txBox="1"/>
      </xdr:nvSpPr>
      <xdr:spPr>
        <a:xfrm>
          <a:off x="1039431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7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8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69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70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71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72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73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74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75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209550</xdr:rowOff>
    </xdr:to>
    <xdr:sp>
      <xdr:nvSpPr>
        <xdr:cNvPr id="1176" name="Text Box 52"/>
        <xdr:cNvSpPr txBox="1"/>
      </xdr:nvSpPr>
      <xdr:spPr>
        <a:xfrm>
          <a:off x="1039431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208915</xdr:rowOff>
    </xdr:to>
    <xdr:sp>
      <xdr:nvSpPr>
        <xdr:cNvPr id="1177" name="Text Box 52"/>
        <xdr:cNvSpPr txBox="1"/>
      </xdr:nvSpPr>
      <xdr:spPr>
        <a:xfrm>
          <a:off x="1039431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208915</xdr:rowOff>
    </xdr:to>
    <xdr:sp>
      <xdr:nvSpPr>
        <xdr:cNvPr id="1178" name="Text Box 52"/>
        <xdr:cNvSpPr txBox="1"/>
      </xdr:nvSpPr>
      <xdr:spPr>
        <a:xfrm>
          <a:off x="1039431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210185</xdr:rowOff>
    </xdr:to>
    <xdr:sp>
      <xdr:nvSpPr>
        <xdr:cNvPr id="1179" name="Text Box 52"/>
        <xdr:cNvSpPr txBox="1"/>
      </xdr:nvSpPr>
      <xdr:spPr>
        <a:xfrm>
          <a:off x="1039431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210185</xdr:rowOff>
    </xdr:to>
    <xdr:sp>
      <xdr:nvSpPr>
        <xdr:cNvPr id="1180" name="Text Box 52"/>
        <xdr:cNvSpPr txBox="1"/>
      </xdr:nvSpPr>
      <xdr:spPr>
        <a:xfrm>
          <a:off x="1039431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208915</xdr:rowOff>
    </xdr:to>
    <xdr:sp>
      <xdr:nvSpPr>
        <xdr:cNvPr id="1181" name="Text Box 52"/>
        <xdr:cNvSpPr txBox="1"/>
      </xdr:nvSpPr>
      <xdr:spPr>
        <a:xfrm>
          <a:off x="1039431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208915</xdr:rowOff>
    </xdr:to>
    <xdr:sp>
      <xdr:nvSpPr>
        <xdr:cNvPr id="1182" name="Text Box 52"/>
        <xdr:cNvSpPr txBox="1"/>
      </xdr:nvSpPr>
      <xdr:spPr>
        <a:xfrm>
          <a:off x="1039431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210185</xdr:rowOff>
    </xdr:to>
    <xdr:sp>
      <xdr:nvSpPr>
        <xdr:cNvPr id="1183" name="Text Box 52"/>
        <xdr:cNvSpPr txBox="1"/>
      </xdr:nvSpPr>
      <xdr:spPr>
        <a:xfrm>
          <a:off x="1039431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0</xdr:colOff>
      <xdr:row>175</xdr:row>
      <xdr:rowOff>0</xdr:rowOff>
    </xdr:from>
    <xdr:to>
      <xdr:col>18</xdr:col>
      <xdr:colOff>453027</xdr:colOff>
      <xdr:row>175</xdr:row>
      <xdr:rowOff>210185</xdr:rowOff>
    </xdr:to>
    <xdr:sp>
      <xdr:nvSpPr>
        <xdr:cNvPr id="1184" name="Text Box 52"/>
        <xdr:cNvSpPr txBox="1"/>
      </xdr:nvSpPr>
      <xdr:spPr>
        <a:xfrm>
          <a:off x="1039431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07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07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077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078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07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08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8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8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187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188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189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190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7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8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19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0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0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0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0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0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0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0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07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08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09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10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7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8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1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7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8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2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3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3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3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3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3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35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36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37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38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3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7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8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4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5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5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5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5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5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55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56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57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368300</xdr:colOff>
      <xdr:row>175</xdr:row>
      <xdr:rowOff>209550</xdr:rowOff>
    </xdr:to>
    <xdr:sp>
      <xdr:nvSpPr>
        <xdr:cNvPr id="1258" name="Text Box 52"/>
        <xdr:cNvSpPr txBox="1"/>
      </xdr:nvSpPr>
      <xdr:spPr>
        <a:xfrm>
          <a:off x="10937875" y="85843110"/>
          <a:ext cx="99695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5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5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6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7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8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69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70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71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72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73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209550</xdr:rowOff>
    </xdr:to>
    <xdr:sp>
      <xdr:nvSpPr>
        <xdr:cNvPr id="1274" name="Text Box 52"/>
        <xdr:cNvSpPr txBox="1"/>
      </xdr:nvSpPr>
      <xdr:spPr>
        <a:xfrm>
          <a:off x="10937875" y="85843110"/>
          <a:ext cx="99631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208915</xdr:rowOff>
    </xdr:to>
    <xdr:sp>
      <xdr:nvSpPr>
        <xdr:cNvPr id="1275" name="Text Box 52"/>
        <xdr:cNvSpPr txBox="1"/>
      </xdr:nvSpPr>
      <xdr:spPr>
        <a:xfrm>
          <a:off x="1093787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208915</xdr:rowOff>
    </xdr:to>
    <xdr:sp>
      <xdr:nvSpPr>
        <xdr:cNvPr id="1276" name="Text Box 52"/>
        <xdr:cNvSpPr txBox="1"/>
      </xdr:nvSpPr>
      <xdr:spPr>
        <a:xfrm>
          <a:off x="1093787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210185</xdr:rowOff>
    </xdr:to>
    <xdr:sp>
      <xdr:nvSpPr>
        <xdr:cNvPr id="1277" name="Text Box 52"/>
        <xdr:cNvSpPr txBox="1"/>
      </xdr:nvSpPr>
      <xdr:spPr>
        <a:xfrm>
          <a:off x="1093787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210185</xdr:rowOff>
    </xdr:to>
    <xdr:sp>
      <xdr:nvSpPr>
        <xdr:cNvPr id="1278" name="Text Box 52"/>
        <xdr:cNvSpPr txBox="1"/>
      </xdr:nvSpPr>
      <xdr:spPr>
        <a:xfrm>
          <a:off x="1093787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208915</xdr:rowOff>
    </xdr:to>
    <xdr:sp>
      <xdr:nvSpPr>
        <xdr:cNvPr id="1279" name="Text Box 52"/>
        <xdr:cNvSpPr txBox="1"/>
      </xdr:nvSpPr>
      <xdr:spPr>
        <a:xfrm>
          <a:off x="1093787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208915</xdr:rowOff>
    </xdr:to>
    <xdr:sp>
      <xdr:nvSpPr>
        <xdr:cNvPr id="1280" name="Text Box 52"/>
        <xdr:cNvSpPr txBox="1"/>
      </xdr:nvSpPr>
      <xdr:spPr>
        <a:xfrm>
          <a:off x="10937875" y="85843110"/>
          <a:ext cx="996315" cy="208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210185</xdr:rowOff>
    </xdr:to>
    <xdr:sp>
      <xdr:nvSpPr>
        <xdr:cNvPr id="1281" name="Text Box 52"/>
        <xdr:cNvSpPr txBox="1"/>
      </xdr:nvSpPr>
      <xdr:spPr>
        <a:xfrm>
          <a:off x="1093787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18</xdr:col>
      <xdr:colOff>0</xdr:colOff>
      <xdr:row>175</xdr:row>
      <xdr:rowOff>0</xdr:rowOff>
    </xdr:from>
    <xdr:to>
      <xdr:col>19</xdr:col>
      <xdr:colOff>367665</xdr:colOff>
      <xdr:row>175</xdr:row>
      <xdr:rowOff>210185</xdr:rowOff>
    </xdr:to>
    <xdr:sp>
      <xdr:nvSpPr>
        <xdr:cNvPr id="1282" name="Text Box 52"/>
        <xdr:cNvSpPr txBox="1"/>
      </xdr:nvSpPr>
      <xdr:spPr>
        <a:xfrm>
          <a:off x="10937875" y="85843110"/>
          <a:ext cx="996315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283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284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285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286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287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288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289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290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13970</xdr:rowOff>
    </xdr:to>
    <xdr:sp>
      <xdr:nvSpPr>
        <xdr:cNvPr id="1291" name="Text Box 52"/>
        <xdr:cNvSpPr txBox="1"/>
      </xdr:nvSpPr>
      <xdr:spPr>
        <a:xfrm>
          <a:off x="9657080" y="5808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13970</xdr:rowOff>
    </xdr:to>
    <xdr:sp>
      <xdr:nvSpPr>
        <xdr:cNvPr id="1292" name="Text Box 52"/>
        <xdr:cNvSpPr txBox="1"/>
      </xdr:nvSpPr>
      <xdr:spPr>
        <a:xfrm>
          <a:off x="9657080" y="5808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14605</xdr:rowOff>
    </xdr:to>
    <xdr:sp>
      <xdr:nvSpPr>
        <xdr:cNvPr id="1293" name="Text Box 52"/>
        <xdr:cNvSpPr txBox="1"/>
      </xdr:nvSpPr>
      <xdr:spPr>
        <a:xfrm>
          <a:off x="9657080" y="5808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14605</xdr:rowOff>
    </xdr:to>
    <xdr:sp>
      <xdr:nvSpPr>
        <xdr:cNvPr id="1294" name="Text Box 52"/>
        <xdr:cNvSpPr txBox="1"/>
      </xdr:nvSpPr>
      <xdr:spPr>
        <a:xfrm>
          <a:off x="9657080" y="5808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295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296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297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298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299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00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01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02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03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04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05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06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07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08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09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10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13970</xdr:rowOff>
    </xdr:to>
    <xdr:sp>
      <xdr:nvSpPr>
        <xdr:cNvPr id="1311" name="Text Box 52"/>
        <xdr:cNvSpPr txBox="1"/>
      </xdr:nvSpPr>
      <xdr:spPr>
        <a:xfrm>
          <a:off x="9657080" y="5808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13970</xdr:rowOff>
    </xdr:to>
    <xdr:sp>
      <xdr:nvSpPr>
        <xdr:cNvPr id="1312" name="Text Box 52"/>
        <xdr:cNvSpPr txBox="1"/>
      </xdr:nvSpPr>
      <xdr:spPr>
        <a:xfrm>
          <a:off x="9657080" y="5808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14605</xdr:rowOff>
    </xdr:to>
    <xdr:sp>
      <xdr:nvSpPr>
        <xdr:cNvPr id="1313" name="Text Box 52"/>
        <xdr:cNvSpPr txBox="1"/>
      </xdr:nvSpPr>
      <xdr:spPr>
        <a:xfrm>
          <a:off x="9657080" y="5808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320040</xdr:colOff>
      <xdr:row>10</xdr:row>
      <xdr:rowOff>14605</xdr:rowOff>
    </xdr:to>
    <xdr:sp>
      <xdr:nvSpPr>
        <xdr:cNvPr id="1314" name="Text Box 52"/>
        <xdr:cNvSpPr txBox="1"/>
      </xdr:nvSpPr>
      <xdr:spPr>
        <a:xfrm>
          <a:off x="9657080" y="5808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15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16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17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18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19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20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21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22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23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24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25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26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27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13970</xdr:rowOff>
    </xdr:to>
    <xdr:sp>
      <xdr:nvSpPr>
        <xdr:cNvPr id="1328" name="Text Box 52"/>
        <xdr:cNvSpPr txBox="1"/>
      </xdr:nvSpPr>
      <xdr:spPr>
        <a:xfrm>
          <a:off x="9657080" y="5808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29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9</xdr:row>
      <xdr:rowOff>0</xdr:rowOff>
    </xdr:from>
    <xdr:to>
      <xdr:col>17</xdr:col>
      <xdr:colOff>319405</xdr:colOff>
      <xdr:row>10</xdr:row>
      <xdr:rowOff>14605</xdr:rowOff>
    </xdr:to>
    <xdr:sp>
      <xdr:nvSpPr>
        <xdr:cNvPr id="1330" name="Text Box 52"/>
        <xdr:cNvSpPr txBox="1"/>
      </xdr:nvSpPr>
      <xdr:spPr>
        <a:xfrm>
          <a:off x="9657080" y="5808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3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3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3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3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35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36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37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38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339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340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341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342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43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44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45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46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47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48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49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50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5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5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5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5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55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56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57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58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359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360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361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362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63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64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65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66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67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68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69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70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7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7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7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7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75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76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77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78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79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80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81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82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83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84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85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86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387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388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389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390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9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9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9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9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95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96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97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398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399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00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01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02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03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04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05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06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407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408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409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410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1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1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1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1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15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16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17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18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19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20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21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22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23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24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25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26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27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28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29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30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3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3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3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3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435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436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437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438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39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40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41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42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43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44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45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46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47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48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49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50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5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5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5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5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455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13970</xdr:rowOff>
    </xdr:to>
    <xdr:sp>
      <xdr:nvSpPr>
        <xdr:cNvPr id="1456" name="Text Box 52"/>
        <xdr:cNvSpPr txBox="1"/>
      </xdr:nvSpPr>
      <xdr:spPr>
        <a:xfrm>
          <a:off x="9657080" y="8602980"/>
          <a:ext cx="10572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457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320040</xdr:colOff>
      <xdr:row>15</xdr:row>
      <xdr:rowOff>14605</xdr:rowOff>
    </xdr:to>
    <xdr:sp>
      <xdr:nvSpPr>
        <xdr:cNvPr id="1458" name="Text Box 52"/>
        <xdr:cNvSpPr txBox="1"/>
      </xdr:nvSpPr>
      <xdr:spPr>
        <a:xfrm>
          <a:off x="9657080" y="860298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59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60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61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62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63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64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65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66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67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68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69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70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71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13970</xdr:rowOff>
    </xdr:to>
    <xdr:sp>
      <xdr:nvSpPr>
        <xdr:cNvPr id="1472" name="Text Box 52"/>
        <xdr:cNvSpPr txBox="1"/>
      </xdr:nvSpPr>
      <xdr:spPr>
        <a:xfrm>
          <a:off x="9657080" y="8602980"/>
          <a:ext cx="105664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73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17</xdr:col>
      <xdr:colOff>319405</xdr:colOff>
      <xdr:row>15</xdr:row>
      <xdr:rowOff>14605</xdr:rowOff>
    </xdr:to>
    <xdr:sp>
      <xdr:nvSpPr>
        <xdr:cNvPr id="1474" name="Text Box 52"/>
        <xdr:cNvSpPr txBox="1"/>
      </xdr:nvSpPr>
      <xdr:spPr>
        <a:xfrm>
          <a:off x="9657080" y="860298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75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76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77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78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79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80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81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82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180975</xdr:rowOff>
    </xdr:to>
    <xdr:sp>
      <xdr:nvSpPr>
        <xdr:cNvPr id="1483" name="Text Box 52"/>
        <xdr:cNvSpPr txBox="1"/>
      </xdr:nvSpPr>
      <xdr:spPr>
        <a:xfrm>
          <a:off x="9657080" y="446532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180975</xdr:rowOff>
    </xdr:to>
    <xdr:sp>
      <xdr:nvSpPr>
        <xdr:cNvPr id="1484" name="Text Box 52"/>
        <xdr:cNvSpPr txBox="1"/>
      </xdr:nvSpPr>
      <xdr:spPr>
        <a:xfrm>
          <a:off x="9657080" y="446532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181610</xdr:rowOff>
    </xdr:to>
    <xdr:sp>
      <xdr:nvSpPr>
        <xdr:cNvPr id="1485" name="Text Box 52"/>
        <xdr:cNvSpPr txBox="1"/>
      </xdr:nvSpPr>
      <xdr:spPr>
        <a:xfrm>
          <a:off x="9657080" y="4465320"/>
          <a:ext cx="105727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181610</xdr:rowOff>
    </xdr:to>
    <xdr:sp>
      <xdr:nvSpPr>
        <xdr:cNvPr id="1486" name="Text Box 52"/>
        <xdr:cNvSpPr txBox="1"/>
      </xdr:nvSpPr>
      <xdr:spPr>
        <a:xfrm>
          <a:off x="9657080" y="4465320"/>
          <a:ext cx="105727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87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88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89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90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91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92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93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94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95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96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97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498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499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00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01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02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180975</xdr:rowOff>
    </xdr:to>
    <xdr:sp>
      <xdr:nvSpPr>
        <xdr:cNvPr id="1503" name="Text Box 52"/>
        <xdr:cNvSpPr txBox="1"/>
      </xdr:nvSpPr>
      <xdr:spPr>
        <a:xfrm>
          <a:off x="9657080" y="446532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180975</xdr:rowOff>
    </xdr:to>
    <xdr:sp>
      <xdr:nvSpPr>
        <xdr:cNvPr id="1504" name="Text Box 52"/>
        <xdr:cNvSpPr txBox="1"/>
      </xdr:nvSpPr>
      <xdr:spPr>
        <a:xfrm>
          <a:off x="9657080" y="4465320"/>
          <a:ext cx="10572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181610</xdr:rowOff>
    </xdr:to>
    <xdr:sp>
      <xdr:nvSpPr>
        <xdr:cNvPr id="1505" name="Text Box 52"/>
        <xdr:cNvSpPr txBox="1"/>
      </xdr:nvSpPr>
      <xdr:spPr>
        <a:xfrm>
          <a:off x="9657080" y="4465320"/>
          <a:ext cx="105727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320040</xdr:colOff>
      <xdr:row>7</xdr:row>
      <xdr:rowOff>181610</xdr:rowOff>
    </xdr:to>
    <xdr:sp>
      <xdr:nvSpPr>
        <xdr:cNvPr id="1506" name="Text Box 52"/>
        <xdr:cNvSpPr txBox="1"/>
      </xdr:nvSpPr>
      <xdr:spPr>
        <a:xfrm>
          <a:off x="9657080" y="4465320"/>
          <a:ext cx="105727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07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08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09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10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11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12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13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14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15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16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17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18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19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180975</xdr:rowOff>
    </xdr:to>
    <xdr:sp>
      <xdr:nvSpPr>
        <xdr:cNvPr id="1520" name="Text Box 52"/>
        <xdr:cNvSpPr txBox="1"/>
      </xdr:nvSpPr>
      <xdr:spPr>
        <a:xfrm>
          <a:off x="9657080" y="4465320"/>
          <a:ext cx="105664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21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17</xdr:col>
      <xdr:colOff>319405</xdr:colOff>
      <xdr:row>7</xdr:row>
      <xdr:rowOff>181610</xdr:rowOff>
    </xdr:to>
    <xdr:sp>
      <xdr:nvSpPr>
        <xdr:cNvPr id="1522" name="Text Box 52"/>
        <xdr:cNvSpPr txBox="1"/>
      </xdr:nvSpPr>
      <xdr:spPr>
        <a:xfrm>
          <a:off x="9657080" y="4465320"/>
          <a:ext cx="105664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53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53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53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53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55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55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55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55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57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58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58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58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5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5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59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0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0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0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2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2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2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3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4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4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4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5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7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7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7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7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6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9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69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9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69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6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2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2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2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2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4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4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4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4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7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7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7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7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9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79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9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79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7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7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1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2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2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2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3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4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4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4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6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6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6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7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8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88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8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89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8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8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1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1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1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1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3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3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3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3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6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6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6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6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8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198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8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198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19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19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1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1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1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1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3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3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3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3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5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6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6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6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7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08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8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08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0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0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0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0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0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1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2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2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2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3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5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5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5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5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7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17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7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17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1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1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0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0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0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0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2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2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2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2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5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5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5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5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7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7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7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27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2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2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29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0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0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0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1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2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2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2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4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4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4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5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6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6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6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7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3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9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39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9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39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3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1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1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1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1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4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4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4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4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6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6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6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6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9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49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9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49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4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4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1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1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1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1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3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4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4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4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59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60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61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62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8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8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8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8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8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58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8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59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5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5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0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0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0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0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07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08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09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10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3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3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3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3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3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3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3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3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5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5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5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5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55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56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57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58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7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7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7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7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7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7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7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7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7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8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8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8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8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68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8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68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8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8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8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9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9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9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9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9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9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9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9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69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69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0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0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0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703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704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705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706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0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0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0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1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11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12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13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14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1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1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1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1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1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2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2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2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2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2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2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2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2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2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2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3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73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73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73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73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3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3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3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3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3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4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4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4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4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4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4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4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4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4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4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5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751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572135</xdr:rowOff>
    </xdr:to>
    <xdr:sp>
      <xdr:nvSpPr>
        <xdr:cNvPr id="2752" name="Text Box 52"/>
        <xdr:cNvSpPr txBox="1"/>
      </xdr:nvSpPr>
      <xdr:spPr>
        <a:xfrm>
          <a:off x="9657080" y="16007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753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224155</xdr:colOff>
      <xdr:row>25</xdr:row>
      <xdr:rowOff>574040</xdr:rowOff>
    </xdr:to>
    <xdr:sp>
      <xdr:nvSpPr>
        <xdr:cNvPr id="2754" name="Text Box 52"/>
        <xdr:cNvSpPr txBox="1"/>
      </xdr:nvSpPr>
      <xdr:spPr>
        <a:xfrm>
          <a:off x="9657080" y="16007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55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56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57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58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59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60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61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62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63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64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65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66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67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572135</xdr:rowOff>
    </xdr:to>
    <xdr:sp>
      <xdr:nvSpPr>
        <xdr:cNvPr id="2768" name="Text Box 52"/>
        <xdr:cNvSpPr txBox="1"/>
      </xdr:nvSpPr>
      <xdr:spPr>
        <a:xfrm>
          <a:off x="9657080" y="16007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69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223520</xdr:colOff>
      <xdr:row>25</xdr:row>
      <xdr:rowOff>574040</xdr:rowOff>
    </xdr:to>
    <xdr:sp>
      <xdr:nvSpPr>
        <xdr:cNvPr id="2770" name="Text Box 52"/>
        <xdr:cNvSpPr txBox="1"/>
      </xdr:nvSpPr>
      <xdr:spPr>
        <a:xfrm>
          <a:off x="9657080" y="16007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77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78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78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78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7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7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79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0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0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0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2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2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2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3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4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4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4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5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7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7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7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7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8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9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89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9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89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8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2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2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2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2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4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4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4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4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7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7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7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7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9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299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9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299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29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29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1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2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2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2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3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4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4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4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6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6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6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7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8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08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8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09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0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0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1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1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1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1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3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3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3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3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6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6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6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6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8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18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8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18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1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1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1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1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1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1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3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3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3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3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5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6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6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6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7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28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8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28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2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2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0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0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0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1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2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2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2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3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5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5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5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5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7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37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7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37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3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3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0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0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0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0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2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2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2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2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5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5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5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5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7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7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7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47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4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4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49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0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0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0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1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2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2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2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4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4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4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5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6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6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6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7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5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9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59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9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59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5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1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1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1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1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4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4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4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4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6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6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6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6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9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69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9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69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6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6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1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1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1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1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3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4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4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4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5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6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6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6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8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78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8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79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7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7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07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08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09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10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3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3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3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3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3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3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3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3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5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5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5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5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55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56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57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58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7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8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8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8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8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88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8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88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8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89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0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0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0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03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04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05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06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1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2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2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2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2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2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2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2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2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2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2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3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3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3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3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3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3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3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3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3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3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4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4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4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4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4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4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4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4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4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4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5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51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52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53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54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5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5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5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5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59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60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61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62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6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6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6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6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6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6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6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7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7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7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7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7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7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7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7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7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7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8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8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398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8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8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8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8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8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8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8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9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9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9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9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9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9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399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9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399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3999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572770</xdr:rowOff>
    </xdr:to>
    <xdr:sp>
      <xdr:nvSpPr>
        <xdr:cNvPr id="4000" name="Text Box 52"/>
        <xdr:cNvSpPr txBox="1"/>
      </xdr:nvSpPr>
      <xdr:spPr>
        <a:xfrm>
          <a:off x="9657080" y="16007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4001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235585</xdr:colOff>
      <xdr:row>25</xdr:row>
      <xdr:rowOff>573405</xdr:rowOff>
    </xdr:to>
    <xdr:sp>
      <xdr:nvSpPr>
        <xdr:cNvPr id="4002" name="Text Box 52"/>
        <xdr:cNvSpPr txBox="1"/>
      </xdr:nvSpPr>
      <xdr:spPr>
        <a:xfrm>
          <a:off x="9657080" y="16007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03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04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05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06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07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08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09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10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11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12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13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14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15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572770</xdr:rowOff>
    </xdr:to>
    <xdr:sp>
      <xdr:nvSpPr>
        <xdr:cNvPr id="4016" name="Text Box 52"/>
        <xdr:cNvSpPr txBox="1"/>
      </xdr:nvSpPr>
      <xdr:spPr>
        <a:xfrm>
          <a:off x="9657080" y="16007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17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25</xdr:row>
      <xdr:rowOff>0</xdr:rowOff>
    </xdr:from>
    <xdr:to>
      <xdr:col>17</xdr:col>
      <xdr:colOff>234950</xdr:colOff>
      <xdr:row>25</xdr:row>
      <xdr:rowOff>573405</xdr:rowOff>
    </xdr:to>
    <xdr:sp>
      <xdr:nvSpPr>
        <xdr:cNvPr id="4018" name="Text Box 52"/>
        <xdr:cNvSpPr txBox="1"/>
      </xdr:nvSpPr>
      <xdr:spPr>
        <a:xfrm>
          <a:off x="9657080" y="16007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2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2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2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3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4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4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4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5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7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7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7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7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0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9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09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9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09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0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2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2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2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2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4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4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4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4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7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7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7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7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9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19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9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19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1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1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1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2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2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2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3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4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4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4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6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6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6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7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8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28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8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29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2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2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1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1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1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1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3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3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3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3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6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6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6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6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8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38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8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38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3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3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1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1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1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1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3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3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3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3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5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6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6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6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7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48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8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48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4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4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0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0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0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1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2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2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2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3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5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5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5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5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7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57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7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57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5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5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0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0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0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0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2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2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2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2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5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5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5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5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7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7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7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67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6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6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69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0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0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0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1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2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2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2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4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4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4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5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6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6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6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7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7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9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79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9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79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7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1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1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1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1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4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4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4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4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6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6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6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6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9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89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9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89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8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8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1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1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1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1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3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4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4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4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5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6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6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6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8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498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8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499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49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49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0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0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0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1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3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3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3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3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55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56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57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58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7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8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8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8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8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08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8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08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0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09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0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0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0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03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04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05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06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2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2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2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3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3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3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3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3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4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4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4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5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51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52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53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54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6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6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6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7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7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7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7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7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7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7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7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7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7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8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8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18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8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8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8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8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8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8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8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9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9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9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9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9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9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19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9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19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199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200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201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202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0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0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0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0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07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08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09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10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1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1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1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1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1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1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1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1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1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2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2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2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2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2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2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2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22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22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22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23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3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3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3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3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3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3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3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3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3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4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4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4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4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4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4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4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247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572135</xdr:rowOff>
    </xdr:to>
    <xdr:sp>
      <xdr:nvSpPr>
        <xdr:cNvPr id="5248" name="Text Box 52"/>
        <xdr:cNvSpPr txBox="1"/>
      </xdr:nvSpPr>
      <xdr:spPr>
        <a:xfrm>
          <a:off x="9657080" y="14610080"/>
          <a:ext cx="961390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249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224155</xdr:colOff>
      <xdr:row>23</xdr:row>
      <xdr:rowOff>574040</xdr:rowOff>
    </xdr:to>
    <xdr:sp>
      <xdr:nvSpPr>
        <xdr:cNvPr id="5250" name="Text Box 52"/>
        <xdr:cNvSpPr txBox="1"/>
      </xdr:nvSpPr>
      <xdr:spPr>
        <a:xfrm>
          <a:off x="9657080" y="14610080"/>
          <a:ext cx="9613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51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52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53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54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55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56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57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58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59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60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61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62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63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572135</xdr:rowOff>
    </xdr:to>
    <xdr:sp>
      <xdr:nvSpPr>
        <xdr:cNvPr id="5264" name="Text Box 52"/>
        <xdr:cNvSpPr txBox="1"/>
      </xdr:nvSpPr>
      <xdr:spPr>
        <a:xfrm>
          <a:off x="9657080" y="14610080"/>
          <a:ext cx="960755" cy="5721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65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223520</xdr:colOff>
      <xdr:row>23</xdr:row>
      <xdr:rowOff>574040</xdr:rowOff>
    </xdr:to>
    <xdr:sp>
      <xdr:nvSpPr>
        <xdr:cNvPr id="5266" name="Text Box 52"/>
        <xdr:cNvSpPr txBox="1"/>
      </xdr:nvSpPr>
      <xdr:spPr>
        <a:xfrm>
          <a:off x="9657080" y="14610080"/>
          <a:ext cx="9607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27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27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27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27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2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29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29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29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29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2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2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2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2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2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4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4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4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4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7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7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7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7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9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39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9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39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3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3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1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2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2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2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3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4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4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4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6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6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6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7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8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48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8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49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4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4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1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1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1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1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3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3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3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3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6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6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6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6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8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58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8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58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5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5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1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1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1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1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3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3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3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3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5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6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6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6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7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68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8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68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6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6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0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0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0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1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2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2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2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3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5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5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5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5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7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77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7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77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7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7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0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0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0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0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2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2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2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2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5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5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5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5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7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7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7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87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8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8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89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0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0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0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1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2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2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2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4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4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4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5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6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6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6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7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59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9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599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9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599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59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1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1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1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1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4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4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4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4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6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6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6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6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9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09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9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09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0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0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1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1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1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1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3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4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4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4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5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6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6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6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8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18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8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19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1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1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0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0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0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1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3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3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3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3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5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5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5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5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8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28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8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28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2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2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03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04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05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06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2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2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2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3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3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3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3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3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4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4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4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5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51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52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53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54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7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7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7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7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7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8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8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38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9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39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9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39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399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00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01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02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1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1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1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1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1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2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2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2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2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2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2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2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2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2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2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3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3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3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3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3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3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3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3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3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3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4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4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4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4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4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4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4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47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48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49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50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5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5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5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5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55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56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57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58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5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6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6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6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6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6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6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6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6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6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6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7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7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7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7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7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7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7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7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7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7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8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8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8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8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8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8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8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8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8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8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9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9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9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9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49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95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572770</xdr:rowOff>
    </xdr:to>
    <xdr:sp>
      <xdr:nvSpPr>
        <xdr:cNvPr id="6496" name="Text Box 52"/>
        <xdr:cNvSpPr txBox="1"/>
      </xdr:nvSpPr>
      <xdr:spPr>
        <a:xfrm>
          <a:off x="9657080" y="146100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97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235585</xdr:colOff>
      <xdr:row>23</xdr:row>
      <xdr:rowOff>573405</xdr:rowOff>
    </xdr:to>
    <xdr:sp>
      <xdr:nvSpPr>
        <xdr:cNvPr id="6498" name="Text Box 52"/>
        <xdr:cNvSpPr txBox="1"/>
      </xdr:nvSpPr>
      <xdr:spPr>
        <a:xfrm>
          <a:off x="9657080" y="146100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499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500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01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02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503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504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05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06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507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508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09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10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511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572770</xdr:rowOff>
    </xdr:to>
    <xdr:sp>
      <xdr:nvSpPr>
        <xdr:cNvPr id="6512" name="Text Box 52"/>
        <xdr:cNvSpPr txBox="1"/>
      </xdr:nvSpPr>
      <xdr:spPr>
        <a:xfrm>
          <a:off x="9657080" y="146100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13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23</xdr:row>
      <xdr:rowOff>0</xdr:rowOff>
    </xdr:from>
    <xdr:to>
      <xdr:col>17</xdr:col>
      <xdr:colOff>234950</xdr:colOff>
      <xdr:row>23</xdr:row>
      <xdr:rowOff>573405</xdr:rowOff>
    </xdr:to>
    <xdr:sp>
      <xdr:nvSpPr>
        <xdr:cNvPr id="6514" name="Text Box 52"/>
        <xdr:cNvSpPr txBox="1"/>
      </xdr:nvSpPr>
      <xdr:spPr>
        <a:xfrm>
          <a:off x="9657080" y="146100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2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2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2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2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4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4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4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4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7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7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7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7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9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59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9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59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5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5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1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2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2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2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3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4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4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4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6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6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6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7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8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68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8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69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6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6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1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1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1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1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3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3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3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3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6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6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6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6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8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78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8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78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7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7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1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1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1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1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3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3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3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3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5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6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6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6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7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88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8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88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8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8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0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0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0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1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2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2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2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3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5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5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5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5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7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697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7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697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69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69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0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0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0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0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2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2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2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2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5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5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5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5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7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7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7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07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0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0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09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0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0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0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1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2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2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2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4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4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4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5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6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6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6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7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1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9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19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9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19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1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1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1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1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1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4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4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4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4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6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6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6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6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9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29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9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29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2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2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1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1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1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1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3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4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4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4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5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6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6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6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8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38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8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39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3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3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0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0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0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1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3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3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3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3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5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5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5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5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8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48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8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48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4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4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0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0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0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0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3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3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3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3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5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5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5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5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7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8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8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58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5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5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59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0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0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0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2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2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2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3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4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4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4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5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7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7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7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7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6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9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69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9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69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6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2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2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2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2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4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4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4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4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7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7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7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7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9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79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9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79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7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7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1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2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2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2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3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4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4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4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6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6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6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7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8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88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8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89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8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8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1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1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1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1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3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3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3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3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6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6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6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6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8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798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8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798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79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79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1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1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1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1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3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3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3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3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5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6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6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6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7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08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8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08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0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0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0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0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0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1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2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2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2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3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5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5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5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5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7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17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7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17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1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1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0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0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0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0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2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2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2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2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5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5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5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5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7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7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7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27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2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2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29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0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0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0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1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2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2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2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4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4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4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5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6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6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6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7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3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9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39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9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39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3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1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1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1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1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4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4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4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4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6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6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6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6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9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49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9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49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4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4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1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1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1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1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3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4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4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4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5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6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6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6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8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58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8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59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5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5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0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0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0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1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3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3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3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3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5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5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5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5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8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68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8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68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6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6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0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0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0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0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3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3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3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3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5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5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5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5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7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8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8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78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7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7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799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00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01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02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2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2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2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2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2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2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2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3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4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4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4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4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47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48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49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50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7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7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7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7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7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7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7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7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9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9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9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89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95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896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97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898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8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1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1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1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1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1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1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1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1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1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2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2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2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2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2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2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2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2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2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2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3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3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3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3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3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3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3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3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3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3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4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4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4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43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44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45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46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4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4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4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5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51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52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53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54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5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5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5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5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5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6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6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6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6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6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6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6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6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6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6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7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7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7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7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7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7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7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7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7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7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8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8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8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8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8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8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8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8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8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8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9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91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572770</xdr:rowOff>
    </xdr:to>
    <xdr:sp>
      <xdr:nvSpPr>
        <xdr:cNvPr id="8992" name="Text Box 52"/>
        <xdr:cNvSpPr txBox="1"/>
      </xdr:nvSpPr>
      <xdr:spPr>
        <a:xfrm>
          <a:off x="9657080" y="19499580"/>
          <a:ext cx="9728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93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235585</xdr:colOff>
      <xdr:row>30</xdr:row>
      <xdr:rowOff>573405</xdr:rowOff>
    </xdr:to>
    <xdr:sp>
      <xdr:nvSpPr>
        <xdr:cNvPr id="8994" name="Text Box 52"/>
        <xdr:cNvSpPr txBox="1"/>
      </xdr:nvSpPr>
      <xdr:spPr>
        <a:xfrm>
          <a:off x="9657080" y="1949958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95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96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97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8998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8999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9000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9001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9002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9003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9004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9005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9006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9007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572770</xdr:rowOff>
    </xdr:to>
    <xdr:sp>
      <xdr:nvSpPr>
        <xdr:cNvPr id="9008" name="Text Box 52"/>
        <xdr:cNvSpPr txBox="1"/>
      </xdr:nvSpPr>
      <xdr:spPr>
        <a:xfrm>
          <a:off x="9657080" y="19499580"/>
          <a:ext cx="9721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9009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234950</xdr:colOff>
      <xdr:row>30</xdr:row>
      <xdr:rowOff>573405</xdr:rowOff>
    </xdr:to>
    <xdr:sp>
      <xdr:nvSpPr>
        <xdr:cNvPr id="9010" name="Text Box 52"/>
        <xdr:cNvSpPr txBox="1"/>
      </xdr:nvSpPr>
      <xdr:spPr>
        <a:xfrm>
          <a:off x="9657080" y="1949958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11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12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13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14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15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16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17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18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8600"/>
    <xdr:sp>
      <xdr:nvSpPr>
        <xdr:cNvPr id="9019" name="Text Box 52"/>
        <xdr:cNvSpPr txBox="1"/>
      </xdr:nvSpPr>
      <xdr:spPr>
        <a:xfrm>
          <a:off x="9657080" y="1949958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8600"/>
    <xdr:sp>
      <xdr:nvSpPr>
        <xdr:cNvPr id="9020" name="Text Box 52"/>
        <xdr:cNvSpPr txBox="1"/>
      </xdr:nvSpPr>
      <xdr:spPr>
        <a:xfrm>
          <a:off x="9657080" y="1949958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9235"/>
    <xdr:sp>
      <xdr:nvSpPr>
        <xdr:cNvPr id="9021" name="Text Box 52"/>
        <xdr:cNvSpPr txBox="1"/>
      </xdr:nvSpPr>
      <xdr:spPr>
        <a:xfrm>
          <a:off x="9657080" y="1949958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9235"/>
    <xdr:sp>
      <xdr:nvSpPr>
        <xdr:cNvPr id="9022" name="Text Box 52"/>
        <xdr:cNvSpPr txBox="1"/>
      </xdr:nvSpPr>
      <xdr:spPr>
        <a:xfrm>
          <a:off x="9657080" y="1949958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23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24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25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26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27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28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29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30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31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32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33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34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35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36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37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38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8600"/>
    <xdr:sp>
      <xdr:nvSpPr>
        <xdr:cNvPr id="9039" name="Text Box 52"/>
        <xdr:cNvSpPr txBox="1"/>
      </xdr:nvSpPr>
      <xdr:spPr>
        <a:xfrm>
          <a:off x="9657080" y="1949958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8600"/>
    <xdr:sp>
      <xdr:nvSpPr>
        <xdr:cNvPr id="9040" name="Text Box 52"/>
        <xdr:cNvSpPr txBox="1"/>
      </xdr:nvSpPr>
      <xdr:spPr>
        <a:xfrm>
          <a:off x="9657080" y="1949958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9235"/>
    <xdr:sp>
      <xdr:nvSpPr>
        <xdr:cNvPr id="9041" name="Text Box 52"/>
        <xdr:cNvSpPr txBox="1"/>
      </xdr:nvSpPr>
      <xdr:spPr>
        <a:xfrm>
          <a:off x="9657080" y="1949958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5290" cy="229235"/>
    <xdr:sp>
      <xdr:nvSpPr>
        <xdr:cNvPr id="9042" name="Text Box 52"/>
        <xdr:cNvSpPr txBox="1"/>
      </xdr:nvSpPr>
      <xdr:spPr>
        <a:xfrm>
          <a:off x="9657080" y="1949958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43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44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45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46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47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48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49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50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51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52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53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9235"/>
    <xdr:sp>
      <xdr:nvSpPr>
        <xdr:cNvPr id="9054" name="Text Box 52"/>
        <xdr:cNvSpPr txBox="1"/>
      </xdr:nvSpPr>
      <xdr:spPr>
        <a:xfrm>
          <a:off x="9657080" y="1949958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0</xdr:rowOff>
    </xdr:from>
    <xdr:ext cx="964655" cy="228600"/>
    <xdr:sp>
      <xdr:nvSpPr>
        <xdr:cNvPr id="9055" name="Text Box 52"/>
        <xdr:cNvSpPr txBox="1"/>
      </xdr:nvSpPr>
      <xdr:spPr>
        <a:xfrm>
          <a:off x="9657080" y="1949958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30</xdr:row>
      <xdr:rowOff>185057</xdr:rowOff>
    </xdr:from>
    <xdr:ext cx="964655" cy="413657"/>
    <xdr:sp>
      <xdr:nvSpPr>
        <xdr:cNvPr id="9056" name="Text Box 52"/>
        <xdr:cNvSpPr txBox="1"/>
      </xdr:nvSpPr>
      <xdr:spPr>
        <a:xfrm>
          <a:off x="9657080" y="19684365"/>
          <a:ext cx="964565" cy="413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54431</xdr:colOff>
      <xdr:row>30</xdr:row>
      <xdr:rowOff>206828</xdr:rowOff>
    </xdr:from>
    <xdr:ext cx="2053275" cy="436063"/>
    <xdr:sp>
      <xdr:nvSpPr>
        <xdr:cNvPr id="9057" name="Text Box 52"/>
        <xdr:cNvSpPr txBox="1"/>
      </xdr:nvSpPr>
      <xdr:spPr>
        <a:xfrm>
          <a:off x="10394315" y="19705955"/>
          <a:ext cx="2052955" cy="43624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58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59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60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61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62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63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64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65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8600"/>
    <xdr:sp>
      <xdr:nvSpPr>
        <xdr:cNvPr id="9066" name="Text Box 52"/>
        <xdr:cNvSpPr txBox="1"/>
      </xdr:nvSpPr>
      <xdr:spPr>
        <a:xfrm>
          <a:off x="9657080" y="2330513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8600"/>
    <xdr:sp>
      <xdr:nvSpPr>
        <xdr:cNvPr id="9067" name="Text Box 52"/>
        <xdr:cNvSpPr txBox="1"/>
      </xdr:nvSpPr>
      <xdr:spPr>
        <a:xfrm>
          <a:off x="9657080" y="2330513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9235"/>
    <xdr:sp>
      <xdr:nvSpPr>
        <xdr:cNvPr id="9068" name="Text Box 52"/>
        <xdr:cNvSpPr txBox="1"/>
      </xdr:nvSpPr>
      <xdr:spPr>
        <a:xfrm>
          <a:off x="9657080" y="2330513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9235"/>
    <xdr:sp>
      <xdr:nvSpPr>
        <xdr:cNvPr id="9069" name="Text Box 52"/>
        <xdr:cNvSpPr txBox="1"/>
      </xdr:nvSpPr>
      <xdr:spPr>
        <a:xfrm>
          <a:off x="9657080" y="2330513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70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71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72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73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74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75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76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77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78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79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80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81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82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83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84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85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8600"/>
    <xdr:sp>
      <xdr:nvSpPr>
        <xdr:cNvPr id="9086" name="Text Box 52"/>
        <xdr:cNvSpPr txBox="1"/>
      </xdr:nvSpPr>
      <xdr:spPr>
        <a:xfrm>
          <a:off x="9657080" y="2330513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8600"/>
    <xdr:sp>
      <xdr:nvSpPr>
        <xdr:cNvPr id="9087" name="Text Box 52"/>
        <xdr:cNvSpPr txBox="1"/>
      </xdr:nvSpPr>
      <xdr:spPr>
        <a:xfrm>
          <a:off x="9657080" y="2330513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9235"/>
    <xdr:sp>
      <xdr:nvSpPr>
        <xdr:cNvPr id="9088" name="Text Box 52"/>
        <xdr:cNvSpPr txBox="1"/>
      </xdr:nvSpPr>
      <xdr:spPr>
        <a:xfrm>
          <a:off x="9657080" y="2330513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5290" cy="229235"/>
    <xdr:sp>
      <xdr:nvSpPr>
        <xdr:cNvPr id="9089" name="Text Box 52"/>
        <xdr:cNvSpPr txBox="1"/>
      </xdr:nvSpPr>
      <xdr:spPr>
        <a:xfrm>
          <a:off x="9657080" y="2330513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90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91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92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93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94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95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96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097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98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099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100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101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102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8600"/>
    <xdr:sp>
      <xdr:nvSpPr>
        <xdr:cNvPr id="9103" name="Text Box 52"/>
        <xdr:cNvSpPr txBox="1"/>
      </xdr:nvSpPr>
      <xdr:spPr>
        <a:xfrm>
          <a:off x="9657080" y="2330513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38</xdr:row>
      <xdr:rowOff>0</xdr:rowOff>
    </xdr:from>
    <xdr:ext cx="964655" cy="229235"/>
    <xdr:sp>
      <xdr:nvSpPr>
        <xdr:cNvPr id="9104" name="Text Box 52"/>
        <xdr:cNvSpPr txBox="1"/>
      </xdr:nvSpPr>
      <xdr:spPr>
        <a:xfrm>
          <a:off x="9657080" y="2330513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261257</xdr:colOff>
      <xdr:row>38</xdr:row>
      <xdr:rowOff>10886</xdr:rowOff>
    </xdr:from>
    <xdr:ext cx="4099739" cy="240121"/>
    <xdr:sp>
      <xdr:nvSpPr>
        <xdr:cNvPr id="9105" name="Text Box 52"/>
        <xdr:cNvSpPr txBox="1"/>
      </xdr:nvSpPr>
      <xdr:spPr>
        <a:xfrm>
          <a:off x="9918065" y="23315930"/>
          <a:ext cx="4099560" cy="24003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06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07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08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09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10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11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12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13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14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15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16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17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18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19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20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21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22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23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24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25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26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27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28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29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30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31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32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33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34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35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36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37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38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39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40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41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42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43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44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45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46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47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48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49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50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51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65316</xdr:colOff>
      <xdr:row>30</xdr:row>
      <xdr:rowOff>315685</xdr:rowOff>
    </xdr:from>
    <xdr:ext cx="2270975" cy="544920"/>
    <xdr:sp>
      <xdr:nvSpPr>
        <xdr:cNvPr id="9152" name="Text Box 52"/>
        <xdr:cNvSpPr txBox="1"/>
      </xdr:nvSpPr>
      <xdr:spPr>
        <a:xfrm>
          <a:off x="10394315" y="19815175"/>
          <a:ext cx="2270760" cy="54483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53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54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55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56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57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58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59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60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61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62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63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64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65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66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67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68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69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70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71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72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73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74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75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76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77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78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79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80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81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8600"/>
    <xdr:sp>
      <xdr:nvSpPr>
        <xdr:cNvPr id="9182" name="Text Box 52"/>
        <xdr:cNvSpPr txBox="1"/>
      </xdr:nvSpPr>
      <xdr:spPr>
        <a:xfrm>
          <a:off x="9657080" y="2286127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83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5290" cy="229235"/>
    <xdr:sp>
      <xdr:nvSpPr>
        <xdr:cNvPr id="9184" name="Text Box 52"/>
        <xdr:cNvSpPr txBox="1"/>
      </xdr:nvSpPr>
      <xdr:spPr>
        <a:xfrm>
          <a:off x="9657080" y="2286127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85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86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87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88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89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90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91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92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93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94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95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9235"/>
    <xdr:sp>
      <xdr:nvSpPr>
        <xdr:cNvPr id="9196" name="Text Box 52"/>
        <xdr:cNvSpPr txBox="1"/>
      </xdr:nvSpPr>
      <xdr:spPr>
        <a:xfrm>
          <a:off x="9657080" y="2286127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0</xdr:rowOff>
    </xdr:from>
    <xdr:ext cx="964655" cy="228600"/>
    <xdr:sp>
      <xdr:nvSpPr>
        <xdr:cNvPr id="9197" name="Text Box 52"/>
        <xdr:cNvSpPr txBox="1"/>
      </xdr:nvSpPr>
      <xdr:spPr>
        <a:xfrm>
          <a:off x="9657080" y="2286127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37</xdr:row>
      <xdr:rowOff>185057</xdr:rowOff>
    </xdr:from>
    <xdr:ext cx="964655" cy="413657"/>
    <xdr:sp>
      <xdr:nvSpPr>
        <xdr:cNvPr id="9198" name="Text Box 52"/>
        <xdr:cNvSpPr txBox="1"/>
      </xdr:nvSpPr>
      <xdr:spPr>
        <a:xfrm>
          <a:off x="9657080" y="23046055"/>
          <a:ext cx="964565" cy="413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199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00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01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02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03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04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05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06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07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08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09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10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11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12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13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14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15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16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17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18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19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20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21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22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23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24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25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26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27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28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29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30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31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32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33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34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35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36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37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38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39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40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41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42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43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44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45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46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47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48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49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50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51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52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53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54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55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56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57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58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59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60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61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62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63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64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65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66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67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68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69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70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71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72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73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74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8600"/>
    <xdr:sp>
      <xdr:nvSpPr>
        <xdr:cNvPr id="9275" name="Text Box 52"/>
        <xdr:cNvSpPr txBox="1"/>
      </xdr:nvSpPr>
      <xdr:spPr>
        <a:xfrm>
          <a:off x="9657080" y="2553906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76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5290" cy="229235"/>
    <xdr:sp>
      <xdr:nvSpPr>
        <xdr:cNvPr id="9277" name="Text Box 52"/>
        <xdr:cNvSpPr txBox="1"/>
      </xdr:nvSpPr>
      <xdr:spPr>
        <a:xfrm>
          <a:off x="9657080" y="2553906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78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79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80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81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82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83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84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85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86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87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88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9235"/>
    <xdr:sp>
      <xdr:nvSpPr>
        <xdr:cNvPr id="9289" name="Text Box 52"/>
        <xdr:cNvSpPr txBox="1"/>
      </xdr:nvSpPr>
      <xdr:spPr>
        <a:xfrm>
          <a:off x="9657080" y="2553906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90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42</xdr:row>
      <xdr:rowOff>0</xdr:rowOff>
    </xdr:from>
    <xdr:ext cx="964655" cy="228600"/>
    <xdr:sp>
      <xdr:nvSpPr>
        <xdr:cNvPr id="9291" name="Text Box 52"/>
        <xdr:cNvSpPr txBox="1"/>
      </xdr:nvSpPr>
      <xdr:spPr>
        <a:xfrm>
          <a:off x="9657080" y="2553906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292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293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294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295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296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297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298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299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8600"/>
    <xdr:sp>
      <xdr:nvSpPr>
        <xdr:cNvPr id="9300" name="Text Box 52"/>
        <xdr:cNvSpPr txBox="1"/>
      </xdr:nvSpPr>
      <xdr:spPr>
        <a:xfrm>
          <a:off x="9657080" y="2152967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8600"/>
    <xdr:sp>
      <xdr:nvSpPr>
        <xdr:cNvPr id="9301" name="Text Box 52"/>
        <xdr:cNvSpPr txBox="1"/>
      </xdr:nvSpPr>
      <xdr:spPr>
        <a:xfrm>
          <a:off x="9657080" y="2152967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9235"/>
    <xdr:sp>
      <xdr:nvSpPr>
        <xdr:cNvPr id="9302" name="Text Box 52"/>
        <xdr:cNvSpPr txBox="1"/>
      </xdr:nvSpPr>
      <xdr:spPr>
        <a:xfrm>
          <a:off x="9657080" y="2152967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9235"/>
    <xdr:sp>
      <xdr:nvSpPr>
        <xdr:cNvPr id="9303" name="Text Box 52"/>
        <xdr:cNvSpPr txBox="1"/>
      </xdr:nvSpPr>
      <xdr:spPr>
        <a:xfrm>
          <a:off x="9657080" y="2152967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04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05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06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07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08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09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10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11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12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13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14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15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16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17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18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19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8600"/>
    <xdr:sp>
      <xdr:nvSpPr>
        <xdr:cNvPr id="9320" name="Text Box 52"/>
        <xdr:cNvSpPr txBox="1"/>
      </xdr:nvSpPr>
      <xdr:spPr>
        <a:xfrm>
          <a:off x="9657080" y="2152967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8600"/>
    <xdr:sp>
      <xdr:nvSpPr>
        <xdr:cNvPr id="9321" name="Text Box 52"/>
        <xdr:cNvSpPr txBox="1"/>
      </xdr:nvSpPr>
      <xdr:spPr>
        <a:xfrm>
          <a:off x="9657080" y="21529675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9235"/>
    <xdr:sp>
      <xdr:nvSpPr>
        <xdr:cNvPr id="9322" name="Text Box 52"/>
        <xdr:cNvSpPr txBox="1"/>
      </xdr:nvSpPr>
      <xdr:spPr>
        <a:xfrm>
          <a:off x="9657080" y="2152967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5290" cy="229235"/>
    <xdr:sp>
      <xdr:nvSpPr>
        <xdr:cNvPr id="9323" name="Text Box 52"/>
        <xdr:cNvSpPr txBox="1"/>
      </xdr:nvSpPr>
      <xdr:spPr>
        <a:xfrm>
          <a:off x="9657080" y="21529675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24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25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26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27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28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29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30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31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32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33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34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35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36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8600"/>
    <xdr:sp>
      <xdr:nvSpPr>
        <xdr:cNvPr id="9337" name="Text Box 52"/>
        <xdr:cNvSpPr txBox="1"/>
      </xdr:nvSpPr>
      <xdr:spPr>
        <a:xfrm>
          <a:off x="9657080" y="21529675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64655" cy="229235"/>
    <xdr:sp>
      <xdr:nvSpPr>
        <xdr:cNvPr id="9338" name="Text Box 52"/>
        <xdr:cNvSpPr txBox="1"/>
      </xdr:nvSpPr>
      <xdr:spPr>
        <a:xfrm>
          <a:off x="9657080" y="21529675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3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4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4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4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4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4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4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4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34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34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34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35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5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5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5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5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5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6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6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6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6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6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6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6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36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36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36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37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7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7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7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7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7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7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7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7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7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8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8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8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8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8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8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8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8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9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9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9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9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39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39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39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39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39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3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0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0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0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0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0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0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0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1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1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1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1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1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1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1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1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1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2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2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2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2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2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2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2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2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2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3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3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3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3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3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3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3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3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3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3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4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4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4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4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4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4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4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4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4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4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5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5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5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5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5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5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6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6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6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6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6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6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6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6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6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7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7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7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7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7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7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7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7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7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7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8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8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8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8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8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8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8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8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9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9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49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9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49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9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9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9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49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4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0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0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0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0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0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0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0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1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1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1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1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1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1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1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1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1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2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2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2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2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2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2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2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2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2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3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3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3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3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3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3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3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3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3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3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4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4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4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4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4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4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4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4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4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4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5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5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5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5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5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5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6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6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6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6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6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6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6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6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6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7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7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7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7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7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7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7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7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7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7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8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8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8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8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8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8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58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8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59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9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9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9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9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9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9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9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59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5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0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0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0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0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0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0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0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1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1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1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1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1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1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1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1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1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2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2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2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2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2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3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3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3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3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3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3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3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4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4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4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4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4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5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5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5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5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5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6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6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6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6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7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7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7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7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7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7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8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68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8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8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9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9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69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69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9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69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0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0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0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0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1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1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1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1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2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2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2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2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2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2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3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3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3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3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3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4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4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4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4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4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4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4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5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6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6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6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6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7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7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7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7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7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7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7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8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8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8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9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79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9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79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9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79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7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0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0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1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1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1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1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2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2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2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2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2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2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3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3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3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3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3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4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4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4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4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4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4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4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5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6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6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6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6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7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7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7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7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7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7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7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8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8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8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9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989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9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989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9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89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98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9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99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0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0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0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0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0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0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0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0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1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1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1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1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1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1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1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1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1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1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2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2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2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2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2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2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2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2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2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2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3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3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3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3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3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3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3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3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3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3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4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4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4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4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4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4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4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4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4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4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5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5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5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5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5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5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5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5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5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5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6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6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6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6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6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6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6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6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7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7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7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7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7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7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7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7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7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997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8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998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8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8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8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8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8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8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9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9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9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9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9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9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9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999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9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999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0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0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0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0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0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0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0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0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0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0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1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1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1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1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1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1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1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1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1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1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2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2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2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2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2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2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2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2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2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2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3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3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3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3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3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3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3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3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3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3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4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4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4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4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4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4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4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4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4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4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5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5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5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5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5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5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5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5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5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5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6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6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6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6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6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6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6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6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7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7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7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7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7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07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7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07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7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7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8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8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8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8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8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8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8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8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9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9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9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9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9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9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9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09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9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09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0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0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0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0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0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0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0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0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0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0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1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1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1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1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1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1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1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1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1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1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2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2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2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2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2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2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2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2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2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2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3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3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3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3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3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3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3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3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3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3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4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4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4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4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4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4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4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4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4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4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5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5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5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5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5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5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5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5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5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5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6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6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6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6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6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6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6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6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7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7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7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17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7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7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7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7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7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7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8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8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8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8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8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8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8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8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9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9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9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9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9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19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9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19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9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19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0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0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0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0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0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0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0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0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0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0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1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1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1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1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1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1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1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1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21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21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2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2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2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2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2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2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2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2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2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2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3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3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3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3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3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3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3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3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3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3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4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4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4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4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4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4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24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24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4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4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5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5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5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5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5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5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5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5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5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5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6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6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6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6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26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26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6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26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7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7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7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7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7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7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7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7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7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7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8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8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28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28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2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28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2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28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2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29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2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29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29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29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29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29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2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2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0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0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1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1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1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1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1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1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2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2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2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2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3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3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3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3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3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4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4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4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4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4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4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4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5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6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6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6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6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6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6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7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7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7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7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7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8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8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8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9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39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9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39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9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39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3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0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0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1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1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1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1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1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1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2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2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2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2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3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3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3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3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3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3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4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4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4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4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4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4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5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5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5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5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6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6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6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6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6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7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7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7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7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7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8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8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8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8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48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8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48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9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9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9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49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49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0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0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0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0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0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0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0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1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1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1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1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1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2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2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2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2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2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3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3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3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3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3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3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3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4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4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4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4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4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5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5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5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5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5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5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5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6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6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6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6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6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7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7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7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7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7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7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8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8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8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8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9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9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5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9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5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9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59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59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0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0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0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0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0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0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1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1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1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2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2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2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2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2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2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3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3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4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4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4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4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4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4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5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5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5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5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6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6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6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6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6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7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7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7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7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7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8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8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8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9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9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69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9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69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9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6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69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0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0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0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0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0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1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1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1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2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2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2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2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2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2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3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3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4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4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4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4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4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4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5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5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5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5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6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6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6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6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6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7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7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7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7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7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8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8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8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79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9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79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9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9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9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7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79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0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0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0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0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0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1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81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81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81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82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2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2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2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2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83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083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83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084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4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4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4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08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4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08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4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5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5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5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5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5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5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5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85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85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85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86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6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6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6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6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6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6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6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7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7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7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7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7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7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7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87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87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87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88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8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8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8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8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8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8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8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9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9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9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9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9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9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9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9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89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89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0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0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0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0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0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0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0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0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0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1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1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1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1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1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1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1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1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1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2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2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2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2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2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2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2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2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2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3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3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3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3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3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3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3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3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3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4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4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4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4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4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4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4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4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4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4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5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5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5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5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5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5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5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5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5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5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6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6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6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6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6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6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6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6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7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7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7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7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097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7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097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7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7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7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8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8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8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8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8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8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8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8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9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9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9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9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9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9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9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9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099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099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0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0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0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0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0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0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0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0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0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1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1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1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1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1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1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1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1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1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2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2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2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2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2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2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2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2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2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3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3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3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3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3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3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3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3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3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4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4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4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4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4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4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4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4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4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4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5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5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5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5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5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5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5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5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5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5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6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6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6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6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6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6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6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6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7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7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7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7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7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7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7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7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7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7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8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8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8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8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8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8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8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8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9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9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9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9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09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9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09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9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09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09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0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0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0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0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0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0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0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0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0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1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1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1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1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1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1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1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1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1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2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2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2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2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2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2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2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2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2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3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3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3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3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3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3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3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3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3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4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4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4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4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4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4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4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4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4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4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5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5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5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5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5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5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5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5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5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5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6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6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6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6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6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6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6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6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6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6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7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7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7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7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7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7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7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7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7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7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8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8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8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8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8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8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8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8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8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8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9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9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9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9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19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9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19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9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19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19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0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0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0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0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0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0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0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0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0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1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1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21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21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21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21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1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1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1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2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2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2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2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2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2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2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2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2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23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23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3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3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24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24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24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24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4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4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5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5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5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5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26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26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26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26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6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6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6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7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7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7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8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8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28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29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29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29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9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9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9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2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29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0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0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0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0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0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1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1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1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1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1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2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2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2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2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3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3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3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3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3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4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4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4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4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4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5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5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5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5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5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5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5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6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6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6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6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6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6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7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7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7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8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8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8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38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8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38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8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9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9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9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9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3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39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0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0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0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0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0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0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0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0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0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1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1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1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1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1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2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2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2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2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2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2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2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2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2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3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3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3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3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3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3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3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3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3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4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4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4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4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4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4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4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4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4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5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5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5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5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5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5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5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5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5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6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6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6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6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6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6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6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6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6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6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7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7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7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7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7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7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7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7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8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8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48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8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48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8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8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8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8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8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9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9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9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9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9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9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9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9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49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49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0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0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0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0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0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0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0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0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0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0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1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1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1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1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1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1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1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1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2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2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2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2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2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2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2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2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2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3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3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3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3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3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3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3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4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4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4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4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4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4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4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4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4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5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5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5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5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5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5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5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5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5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6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6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6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6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6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6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6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6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6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6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7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7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7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7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7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7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7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7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8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8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8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8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8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8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8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8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9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9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92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593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94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595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9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59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9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59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0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0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0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0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0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0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0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0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0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0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1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1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1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1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1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1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1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1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2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2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2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2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2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2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2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2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2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3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3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3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3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3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3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3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40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41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42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43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4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4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4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4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4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5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5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5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5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5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5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5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5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5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6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6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6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6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6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6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6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6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6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6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7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7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7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7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7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7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7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7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8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8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8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8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8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8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88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689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90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691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9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9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9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9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9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69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9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69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0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0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0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0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0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0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0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0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0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0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1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1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1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1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1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1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1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1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1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1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2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2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2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2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2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2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2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2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2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2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3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3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3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3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3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3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36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37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38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39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4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4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4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4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44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45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46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47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4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4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5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5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5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5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5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5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5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5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5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5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6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6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6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6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6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6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6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6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6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6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7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7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7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7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7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7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76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77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78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79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80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81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82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83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84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083"/>
    <xdr:sp>
      <xdr:nvSpPr>
        <xdr:cNvPr id="11785" name="Text Box 52"/>
        <xdr:cNvSpPr txBox="1"/>
      </xdr:nvSpPr>
      <xdr:spPr>
        <a:xfrm>
          <a:off x="9657080" y="2152967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86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3183" cy="554718"/>
    <xdr:sp>
      <xdr:nvSpPr>
        <xdr:cNvPr id="11787" name="Text Box 52"/>
        <xdr:cNvSpPr txBox="1"/>
      </xdr:nvSpPr>
      <xdr:spPr>
        <a:xfrm>
          <a:off x="9657080" y="2152967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88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89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90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91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92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083"/>
    <xdr:sp>
      <xdr:nvSpPr>
        <xdr:cNvPr id="11793" name="Text Box 52"/>
        <xdr:cNvSpPr txBox="1"/>
      </xdr:nvSpPr>
      <xdr:spPr>
        <a:xfrm>
          <a:off x="9657080" y="2152967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94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34</xdr:row>
      <xdr:rowOff>0</xdr:rowOff>
    </xdr:from>
    <xdr:ext cx="972548" cy="554718"/>
    <xdr:sp>
      <xdr:nvSpPr>
        <xdr:cNvPr id="11795" name="Text Box 52"/>
        <xdr:cNvSpPr txBox="1"/>
      </xdr:nvSpPr>
      <xdr:spPr>
        <a:xfrm>
          <a:off x="9657080" y="2152967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79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79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79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79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0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0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0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0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0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0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0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0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0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1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1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1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1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1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1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1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1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1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2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2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2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2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2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2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2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2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2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3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3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3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3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3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3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3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3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3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4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4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4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4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4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4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4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4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4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4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5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5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5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5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5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5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5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5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5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5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6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6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6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6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6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6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6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6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6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6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7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7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7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87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7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87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7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7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7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7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8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8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8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8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8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8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8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8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8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8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9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9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9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9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9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9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9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89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9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89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0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0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0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0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0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0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0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0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0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1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1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1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1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1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1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1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1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1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2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2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2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2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2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2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2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2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2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3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3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3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3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3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3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3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3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3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4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4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4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4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4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4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4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4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4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4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5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5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5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5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5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5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5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5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5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5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6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6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6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6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6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6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6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6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68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69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70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71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7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7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7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7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7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7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7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7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8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8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8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8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8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8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8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8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8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8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9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9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9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199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9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199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9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199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9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199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0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0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0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0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0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0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0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0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0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1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1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1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1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1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16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17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18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19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2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2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2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2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2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2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2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2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2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3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3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3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3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3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3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3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3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3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4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4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4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4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4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4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4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4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4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4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5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5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5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5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5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5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5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5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5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5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6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6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6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6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64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65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66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67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6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6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7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7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7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7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7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7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7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7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7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7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8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8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8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8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8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8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8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8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8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8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9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9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9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09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9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09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9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09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9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09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0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0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0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0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0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0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0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0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0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0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1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1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112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113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114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115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1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1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1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1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20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21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22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23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2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2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2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2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2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2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3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3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3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3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3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3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3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3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3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3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14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14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14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14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4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4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4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4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4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4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5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5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5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5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5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5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5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5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5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5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160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294005</xdr:rowOff>
    </xdr:to>
    <xdr:sp>
      <xdr:nvSpPr>
        <xdr:cNvPr id="12161" name="Text Box 52"/>
        <xdr:cNvSpPr txBox="1"/>
      </xdr:nvSpPr>
      <xdr:spPr>
        <a:xfrm>
          <a:off x="9657080" y="25539065"/>
          <a:ext cx="979805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162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242570</xdr:colOff>
      <xdr:row>45</xdr:row>
      <xdr:rowOff>294640</xdr:rowOff>
    </xdr:to>
    <xdr:sp>
      <xdr:nvSpPr>
        <xdr:cNvPr id="12163" name="Text Box 52"/>
        <xdr:cNvSpPr txBox="1"/>
      </xdr:nvSpPr>
      <xdr:spPr>
        <a:xfrm>
          <a:off x="9657080" y="25539065"/>
          <a:ext cx="979805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64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65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66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67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68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69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70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71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72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73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74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75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76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294005</xdr:rowOff>
    </xdr:to>
    <xdr:sp>
      <xdr:nvSpPr>
        <xdr:cNvPr id="12177" name="Text Box 52"/>
        <xdr:cNvSpPr txBox="1"/>
      </xdr:nvSpPr>
      <xdr:spPr>
        <a:xfrm>
          <a:off x="9657080" y="25539065"/>
          <a:ext cx="979170" cy="1625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78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241935</xdr:colOff>
      <xdr:row>45</xdr:row>
      <xdr:rowOff>294640</xdr:rowOff>
    </xdr:to>
    <xdr:sp>
      <xdr:nvSpPr>
        <xdr:cNvPr id="12179" name="Text Box 52"/>
        <xdr:cNvSpPr txBox="1"/>
      </xdr:nvSpPr>
      <xdr:spPr>
        <a:xfrm>
          <a:off x="9657080" y="25539065"/>
          <a:ext cx="979170" cy="16262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18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18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19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19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1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1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0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0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1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1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3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3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3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3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5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5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5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5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8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28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8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28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2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2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0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0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0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0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3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3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3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3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5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5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5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5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8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38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8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38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3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3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0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0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0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0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2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2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3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3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4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4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5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5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7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7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7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7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4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4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9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49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9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49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2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2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2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2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4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4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4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4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7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7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7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7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9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59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9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59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5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5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2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2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2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2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4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4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4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4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6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6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7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7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8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68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9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69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6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6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1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1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1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1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3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3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3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3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6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6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6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6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8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78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8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78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7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7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1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1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1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1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3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3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3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3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6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6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6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6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8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88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8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88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8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8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0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0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1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1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2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2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3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3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5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5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5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5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7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297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7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297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29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29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0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0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0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0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2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2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2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2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5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5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5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5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7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07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7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07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0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0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0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0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0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0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2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2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2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2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4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4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5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5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6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6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7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7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1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1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9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19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9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19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16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17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18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19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4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4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4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4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4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4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4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4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6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6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6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6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64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65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66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67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8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8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9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9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9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29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9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29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2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2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0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0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1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1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12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13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14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15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2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2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3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3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3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3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3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3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3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3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3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3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4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4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4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4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4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4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4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4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4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4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5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5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5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5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5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5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5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5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5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5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60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61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62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63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6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6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6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6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68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69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70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71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7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7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7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7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7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7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7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7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8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8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8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8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8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8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8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8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8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38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9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39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9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9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9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9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9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39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9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39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0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0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0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0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0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0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0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0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408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128905</xdr:rowOff>
    </xdr:to>
    <xdr:sp>
      <xdr:nvSpPr>
        <xdr:cNvPr id="13409" name="Text Box 52"/>
        <xdr:cNvSpPr txBox="1"/>
      </xdr:nvSpPr>
      <xdr:spPr>
        <a:xfrm>
          <a:off x="8927465" y="22417405"/>
          <a:ext cx="98171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410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252095</xdr:colOff>
      <xdr:row>37</xdr:row>
      <xdr:rowOff>129540</xdr:rowOff>
    </xdr:to>
    <xdr:sp>
      <xdr:nvSpPr>
        <xdr:cNvPr id="13411" name="Text Box 52"/>
        <xdr:cNvSpPr txBox="1"/>
      </xdr:nvSpPr>
      <xdr:spPr>
        <a:xfrm>
          <a:off x="8927465" y="22417405"/>
          <a:ext cx="98171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12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13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14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15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16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17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18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19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20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21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22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23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24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128905</xdr:rowOff>
    </xdr:to>
    <xdr:sp>
      <xdr:nvSpPr>
        <xdr:cNvPr id="13425" name="Text Box 52"/>
        <xdr:cNvSpPr txBox="1"/>
      </xdr:nvSpPr>
      <xdr:spPr>
        <a:xfrm>
          <a:off x="8927465" y="22417405"/>
          <a:ext cx="98107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26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251460</xdr:colOff>
      <xdr:row>37</xdr:row>
      <xdr:rowOff>129540</xdr:rowOff>
    </xdr:to>
    <xdr:sp>
      <xdr:nvSpPr>
        <xdr:cNvPr id="13427" name="Text Box 52"/>
        <xdr:cNvSpPr txBox="1"/>
      </xdr:nvSpPr>
      <xdr:spPr>
        <a:xfrm>
          <a:off x="8927465" y="22417405"/>
          <a:ext cx="981075" cy="57340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2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2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36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37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38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39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5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5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5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5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5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5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56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57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58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59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84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85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86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87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0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0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04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05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06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07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32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33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34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35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4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4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4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4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52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53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54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55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5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5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6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6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6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6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80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81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82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83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8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8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00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01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02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03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0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0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28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29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30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31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3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3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3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3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48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49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50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51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5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5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5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5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7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7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76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77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78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79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8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8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8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8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9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9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96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97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98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99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0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0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0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0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19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20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21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22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3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3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3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3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39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40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41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42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67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68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69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70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8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8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8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8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8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8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8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87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88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89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90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1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1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1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15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16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17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18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35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36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37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38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6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63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64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65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66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6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6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8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83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84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85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86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8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8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1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11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12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13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14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1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1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1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1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1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3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31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32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33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34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3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3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3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3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39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0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1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2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59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60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61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62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6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6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6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6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6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6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6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1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2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3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4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5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6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7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8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79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80" name="Text Box 52"/>
        <xdr:cNvSpPr txBox="1"/>
      </xdr:nvSpPr>
      <xdr:spPr>
        <a:xfrm>
          <a:off x="8927465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81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82" name="Text Box 52"/>
        <xdr:cNvSpPr txBox="1"/>
      </xdr:nvSpPr>
      <xdr:spPr>
        <a:xfrm>
          <a:off x="8927465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83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84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85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86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87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88" name="Text Box 52"/>
        <xdr:cNvSpPr txBox="1"/>
      </xdr:nvSpPr>
      <xdr:spPr>
        <a:xfrm>
          <a:off x="8927465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89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90" name="Text Box 52"/>
        <xdr:cNvSpPr txBox="1"/>
      </xdr:nvSpPr>
      <xdr:spPr>
        <a:xfrm>
          <a:off x="8927465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39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39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39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39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39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39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39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39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399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0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0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0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1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2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2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2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4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4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4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5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6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6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6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7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0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9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09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9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09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0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1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1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1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1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4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4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4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4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6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6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6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6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9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19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9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19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1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1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1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1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1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1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3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4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4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4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5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6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6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6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8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28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8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29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2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2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0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0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0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1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3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3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3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3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5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5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5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5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8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38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8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38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3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3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0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0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0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0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3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3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3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3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5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5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5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5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7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8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8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48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4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4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49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0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0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0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2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2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2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3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4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4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4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5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7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7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7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7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5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9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59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9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59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5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2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2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2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2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4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4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4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4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7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7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7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7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9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69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9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69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6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6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1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2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2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2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3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4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4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4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6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6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6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7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8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78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8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79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7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7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1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1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1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1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3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3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3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3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6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6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6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6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8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88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8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88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8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8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1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1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1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1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3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3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3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3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5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6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6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6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7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498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8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498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49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49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0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0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0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1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27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28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29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30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5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5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5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5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5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5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5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5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7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7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7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7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75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076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77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078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0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09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0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0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0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0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0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0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0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1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2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2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2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23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24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25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26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3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4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4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4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4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4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4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4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4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4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4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5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5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5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5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5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5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5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5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5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5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6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6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6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6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6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6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6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6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6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6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7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71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72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73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174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7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7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7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7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79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80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81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82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8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8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8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8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8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8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8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9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9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9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9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9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9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19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9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19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19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20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20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20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0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0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0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0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0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0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0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1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1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1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1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1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1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1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1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1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219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128905</xdr:rowOff>
    </xdr:to>
    <xdr:sp>
      <xdr:nvSpPr>
        <xdr:cNvPr id="15220" name="Text Box 52"/>
        <xdr:cNvSpPr txBox="1"/>
      </xdr:nvSpPr>
      <xdr:spPr>
        <a:xfrm>
          <a:off x="9657080" y="22417405"/>
          <a:ext cx="98552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221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248285</xdr:colOff>
      <xdr:row>37</xdr:row>
      <xdr:rowOff>129540</xdr:rowOff>
    </xdr:to>
    <xdr:sp>
      <xdr:nvSpPr>
        <xdr:cNvPr id="15222" name="Text Box 52"/>
        <xdr:cNvSpPr txBox="1"/>
      </xdr:nvSpPr>
      <xdr:spPr>
        <a:xfrm>
          <a:off x="9657080" y="22417405"/>
          <a:ext cx="9855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23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24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25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26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27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28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29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30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31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32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33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34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35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128905</xdr:rowOff>
    </xdr:to>
    <xdr:sp>
      <xdr:nvSpPr>
        <xdr:cNvPr id="15236" name="Text Box 52"/>
        <xdr:cNvSpPr txBox="1"/>
      </xdr:nvSpPr>
      <xdr:spPr>
        <a:xfrm>
          <a:off x="9657080" y="22417405"/>
          <a:ext cx="98488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37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17</xdr:col>
      <xdr:colOff>247650</xdr:colOff>
      <xdr:row>37</xdr:row>
      <xdr:rowOff>129540</xdr:rowOff>
    </xdr:to>
    <xdr:sp>
      <xdr:nvSpPr>
        <xdr:cNvPr id="15238" name="Text Box 52"/>
        <xdr:cNvSpPr txBox="1"/>
      </xdr:nvSpPr>
      <xdr:spPr>
        <a:xfrm>
          <a:off x="9657080" y="22417405"/>
          <a:ext cx="984885" cy="57340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3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4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4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4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4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4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4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4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247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248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249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250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5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5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5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5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5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5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5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5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5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6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6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6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6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6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6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6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267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268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269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270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7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7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7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7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7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7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7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7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7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8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8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8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8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8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8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8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8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8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8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9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9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9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9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29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295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296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297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298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29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0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0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0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0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0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0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0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0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0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0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1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1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1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1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1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15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16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17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18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1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2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2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2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2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2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2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2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2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2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2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3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3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3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3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3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3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3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3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3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3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4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4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4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43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44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45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46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4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4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4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5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5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5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5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5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5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5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5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5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5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6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6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6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63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64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65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66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6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6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6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7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7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7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7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7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7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7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7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7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7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8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8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8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8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8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8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8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8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8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8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9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91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392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93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394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9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9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9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39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39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0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0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0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0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0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0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0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0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0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0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1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11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12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13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14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1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1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1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1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1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2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2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2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2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2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2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2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2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2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2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3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3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3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3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3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3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3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3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3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39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40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41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42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4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4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4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4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4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4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4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5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5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5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5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5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5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5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5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5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59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60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61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62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6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6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6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6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6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6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6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7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7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7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7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7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7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7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7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7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7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8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8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8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8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8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8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8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87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488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89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490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9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9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9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9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9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9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9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49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49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0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0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0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0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0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0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0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07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08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09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10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1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1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1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1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1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1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1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1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1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2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2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2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2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2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2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2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2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2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2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30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31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32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33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3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3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3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3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3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3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4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4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4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4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4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4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4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4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4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4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50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51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52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53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5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5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5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5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5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5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6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6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6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6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6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6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6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6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6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6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7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7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7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7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7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7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7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7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78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79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80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581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8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8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8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8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8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8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8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8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9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9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9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9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9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59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9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59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98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599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00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01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0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0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0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0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0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0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0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0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1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1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1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1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1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1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1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1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1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1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2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2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2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2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2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2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26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27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28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29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3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3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3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3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3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3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3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3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3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3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4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4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4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4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4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4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46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47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48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49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5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5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5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5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5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5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5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5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5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5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6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6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6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6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6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6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6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6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6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6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7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7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7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7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74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75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76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77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7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7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8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8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8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8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8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8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8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8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8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8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9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9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9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69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94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695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96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697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9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69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0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0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0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0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0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0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0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0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0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0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1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1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1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1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1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1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1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1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1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1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2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2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22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23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24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25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2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2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2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2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3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3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3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3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3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3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3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3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3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3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4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4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42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43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44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45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4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4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4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4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50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51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52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53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5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5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5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5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5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5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6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6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6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6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6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6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6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6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6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6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70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71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72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73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7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7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7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7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7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7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8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8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82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83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84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85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86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87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88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89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90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15791" name="Text Box 52"/>
        <xdr:cNvSpPr txBox="1"/>
      </xdr:nvSpPr>
      <xdr:spPr>
        <a:xfrm>
          <a:off x="9657080" y="2241740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92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15793" name="Text Box 52"/>
        <xdr:cNvSpPr txBox="1"/>
      </xdr:nvSpPr>
      <xdr:spPr>
        <a:xfrm>
          <a:off x="9657080" y="2241740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94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95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96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797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98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15799" name="Text Box 52"/>
        <xdr:cNvSpPr txBox="1"/>
      </xdr:nvSpPr>
      <xdr:spPr>
        <a:xfrm>
          <a:off x="9657080" y="2241740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800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15801" name="Text Box 52"/>
        <xdr:cNvSpPr txBox="1"/>
      </xdr:nvSpPr>
      <xdr:spPr>
        <a:xfrm>
          <a:off x="9657080" y="2241740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</xdr:col>
      <xdr:colOff>342265</xdr:colOff>
      <xdr:row>154</xdr:row>
      <xdr:rowOff>0</xdr:rowOff>
    </xdr:from>
    <xdr:to>
      <xdr:col>1</xdr:col>
      <xdr:colOff>590550</xdr:colOff>
      <xdr:row>154</xdr:row>
      <xdr:rowOff>15875</xdr:rowOff>
    </xdr:to>
    <xdr:pic>
      <xdr:nvPicPr>
        <xdr:cNvPr id="15804" name="图片 41" descr="3011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41730" y="76521945"/>
          <a:ext cx="248285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8"/>
  <sheetViews>
    <sheetView tabSelected="1" zoomScale="70" zoomScaleNormal="70" zoomScaleSheetLayoutView="55" topLeftCell="A164" workbookViewId="0">
      <selection activeCell="B17" sqref="B17"/>
    </sheetView>
  </sheetViews>
  <sheetFormatPr defaultColWidth="9" defaultRowHeight="14"/>
  <cols>
    <col min="1" max="1" width="11.4454545454545" style="2" customWidth="1"/>
    <col min="2" max="2" width="18.0545454545455" style="2" customWidth="1"/>
    <col min="3" max="3" width="75.1909090909091" style="3" customWidth="1"/>
    <col min="4" max="6" width="9" style="2" hidden="1" customWidth="1"/>
    <col min="7" max="7" width="7.78181818181818" style="2" customWidth="1"/>
    <col min="8" max="8" width="6.78181818181818" style="2" customWidth="1"/>
    <col min="9" max="9" width="8.55454545454545" style="4" customWidth="1"/>
    <col min="10" max="11" width="9.33636363636364" style="5" hidden="1" customWidth="1"/>
    <col min="12" max="12" width="10.4454545454545" style="5" customWidth="1"/>
    <col min="13" max="13" width="10.5545454545455" style="5" customWidth="1"/>
    <col min="14" max="16" width="9.21818181818182" style="6" hidden="1" customWidth="1"/>
    <col min="17" max="17" width="7.10909090909091" style="6" hidden="1" customWidth="1"/>
    <col min="18" max="18" width="7.78181818181818" style="6" customWidth="1"/>
    <col min="19" max="16369" width="9" style="1"/>
  </cols>
  <sheetData>
    <row r="1" s="1" customFormat="1" ht="69.9" customHeight="1" spans="1:18">
      <c r="A1" s="7" t="s">
        <v>0</v>
      </c>
      <c r="B1" s="8"/>
      <c r="C1" s="9"/>
      <c r="D1" s="8"/>
      <c r="E1" s="8"/>
      <c r="F1" s="8"/>
      <c r="G1" s="8"/>
      <c r="H1" s="8"/>
      <c r="I1" s="26"/>
      <c r="J1" s="37"/>
      <c r="K1" s="37"/>
      <c r="L1" s="37"/>
      <c r="M1" s="37"/>
      <c r="N1" s="38"/>
      <c r="O1" s="38"/>
      <c r="P1" s="38"/>
      <c r="Q1" s="38"/>
      <c r="R1" s="38"/>
    </row>
    <row r="2" s="1" customFormat="1" ht="69.9" customHeight="1" spans="1:18">
      <c r="A2" s="7" t="s">
        <v>1</v>
      </c>
      <c r="B2" s="7"/>
      <c r="C2" s="10"/>
      <c r="D2" s="7"/>
      <c r="E2" s="7"/>
      <c r="F2" s="7"/>
      <c r="G2" s="7"/>
      <c r="H2" s="7"/>
      <c r="I2" s="39"/>
      <c r="J2" s="32"/>
      <c r="K2" s="32"/>
      <c r="L2" s="32"/>
      <c r="M2" s="32"/>
      <c r="N2" s="40"/>
      <c r="O2" s="40"/>
      <c r="P2" s="40"/>
      <c r="Q2" s="40"/>
      <c r="R2" s="40"/>
    </row>
    <row r="3" s="1" customFormat="1" ht="33.9" customHeight="1" spans="1:18">
      <c r="A3" s="11" t="s">
        <v>2</v>
      </c>
      <c r="B3" s="12"/>
      <c r="C3" s="13"/>
      <c r="D3" s="12"/>
      <c r="E3" s="12"/>
      <c r="F3" s="12"/>
      <c r="G3" s="14"/>
      <c r="H3" s="14"/>
      <c r="I3" s="14"/>
      <c r="J3" s="41"/>
      <c r="K3" s="41"/>
      <c r="L3" s="41"/>
      <c r="M3" s="41"/>
      <c r="N3" s="42"/>
      <c r="O3" s="42"/>
      <c r="P3" s="42"/>
      <c r="Q3" s="42"/>
      <c r="R3" s="42"/>
    </row>
    <row r="4" s="1" customFormat="1" ht="27.9" customHeight="1" spans="1:18">
      <c r="A4" s="15" t="s">
        <v>3</v>
      </c>
      <c r="B4" s="16"/>
      <c r="C4" s="17"/>
      <c r="D4" s="16"/>
      <c r="E4" s="16"/>
      <c r="F4" s="16"/>
      <c r="G4" s="18"/>
      <c r="H4" s="18"/>
      <c r="I4" s="18"/>
      <c r="J4" s="43"/>
      <c r="K4" s="43"/>
      <c r="L4" s="43"/>
      <c r="M4" s="43"/>
      <c r="N4" s="44"/>
      <c r="O4" s="44"/>
      <c r="P4" s="44"/>
      <c r="Q4" s="44"/>
      <c r="R4" s="44"/>
    </row>
    <row r="5" s="1" customFormat="1" ht="116.1" customHeight="1" spans="1:18">
      <c r="A5" s="17" t="s">
        <v>4</v>
      </c>
      <c r="B5" s="17"/>
      <c r="C5" s="17"/>
      <c r="D5" s="17"/>
      <c r="E5" s="17"/>
      <c r="F5" s="17"/>
      <c r="G5" s="17"/>
      <c r="H5" s="19"/>
      <c r="I5" s="19"/>
      <c r="J5" s="45"/>
      <c r="K5" s="45"/>
      <c r="L5" s="45"/>
      <c r="M5" s="45"/>
      <c r="N5" s="46"/>
      <c r="O5" s="46"/>
      <c r="P5" s="46"/>
      <c r="Q5" s="46"/>
      <c r="R5" s="46"/>
    </row>
    <row r="6" s="1" customFormat="1" ht="33.9" customHeight="1" spans="1:18">
      <c r="A6" s="15" t="s">
        <v>5</v>
      </c>
      <c r="B6" s="15"/>
      <c r="C6" s="17"/>
      <c r="D6" s="15"/>
      <c r="E6" s="15"/>
      <c r="F6" s="15"/>
      <c r="G6" s="20"/>
      <c r="H6" s="20"/>
      <c r="I6" s="20"/>
      <c r="J6" s="47"/>
      <c r="K6" s="47"/>
      <c r="L6" s="47"/>
      <c r="M6" s="47"/>
      <c r="N6" s="48"/>
      <c r="O6" s="48"/>
      <c r="P6" s="48"/>
      <c r="Q6" s="48"/>
      <c r="R6" s="48"/>
    </row>
    <row r="7" s="1" customFormat="1" ht="30.9" customHeight="1" spans="1:18">
      <c r="A7" s="15" t="s">
        <v>6</v>
      </c>
      <c r="B7" s="7" t="s">
        <v>7</v>
      </c>
      <c r="C7" s="7" t="s">
        <v>8</v>
      </c>
      <c r="D7" s="21" t="s">
        <v>9</v>
      </c>
      <c r="E7" s="22" t="s">
        <v>10</v>
      </c>
      <c r="F7" s="22" t="s">
        <v>11</v>
      </c>
      <c r="G7" s="20" t="s">
        <v>12</v>
      </c>
      <c r="H7" s="20" t="s">
        <v>13</v>
      </c>
      <c r="I7" s="20" t="s">
        <v>14</v>
      </c>
      <c r="J7" s="47" t="s">
        <v>15</v>
      </c>
      <c r="K7" s="47" t="s">
        <v>16</v>
      </c>
      <c r="L7" s="47" t="s">
        <v>17</v>
      </c>
      <c r="M7" s="47" t="s">
        <v>18</v>
      </c>
      <c r="N7" s="44" t="s">
        <v>19</v>
      </c>
      <c r="O7" s="44"/>
      <c r="P7" s="44"/>
      <c r="Q7" s="48" t="s">
        <v>20</v>
      </c>
      <c r="R7" s="48" t="s">
        <v>21</v>
      </c>
    </row>
    <row r="8" s="1" customFormat="1" ht="30.9" customHeight="1" spans="1:18">
      <c r="A8" s="15"/>
      <c r="B8" s="7"/>
      <c r="C8" s="7"/>
      <c r="D8" s="7"/>
      <c r="E8" s="22"/>
      <c r="F8" s="22"/>
      <c r="G8" s="20"/>
      <c r="H8" s="20"/>
      <c r="I8" s="20"/>
      <c r="J8" s="47"/>
      <c r="K8" s="47"/>
      <c r="L8" s="47"/>
      <c r="M8" s="47"/>
      <c r="N8" s="48" t="s">
        <v>22</v>
      </c>
      <c r="O8" s="48" t="s">
        <v>23</v>
      </c>
      <c r="P8" s="48" t="s">
        <v>24</v>
      </c>
      <c r="Q8" s="48"/>
      <c r="R8" s="48"/>
    </row>
    <row r="9" s="1" customFormat="1" ht="44" customHeight="1" spans="1:18">
      <c r="A9" s="8">
        <v>1</v>
      </c>
      <c r="B9" s="8" t="s">
        <v>25</v>
      </c>
      <c r="C9" s="10" t="s">
        <v>26</v>
      </c>
      <c r="D9" s="8"/>
      <c r="E9" s="8"/>
      <c r="F9" s="8"/>
      <c r="G9" s="23">
        <v>2000</v>
      </c>
      <c r="H9" s="8">
        <v>100</v>
      </c>
      <c r="I9" s="26">
        <f t="shared" ref="I9:I16" si="0">G9/H9</f>
        <v>20</v>
      </c>
      <c r="J9" s="37">
        <v>16.2</v>
      </c>
      <c r="K9" s="37">
        <v>19.65</v>
      </c>
      <c r="L9" s="37">
        <f t="shared" ref="L9:L16" si="1">J9*I9</f>
        <v>324</v>
      </c>
      <c r="M9" s="37">
        <f>K9*I9</f>
        <v>393</v>
      </c>
      <c r="N9" s="49">
        <v>52</v>
      </c>
      <c r="O9" s="49">
        <v>39.5</v>
      </c>
      <c r="P9" s="49">
        <v>42.5</v>
      </c>
      <c r="Q9" s="38">
        <f t="shared" ref="Q9:Q16" si="2">N9*O9*P9/1000000</f>
        <v>0.087295</v>
      </c>
      <c r="R9" s="38">
        <f>Q9*I9</f>
        <v>1.7459</v>
      </c>
    </row>
    <row r="10" s="1" customFormat="1" ht="44" customHeight="1" spans="1:18">
      <c r="A10" s="8">
        <v>2</v>
      </c>
      <c r="B10" s="8" t="s">
        <v>27</v>
      </c>
      <c r="C10" s="10" t="s">
        <v>28</v>
      </c>
      <c r="D10" s="8"/>
      <c r="E10" s="24"/>
      <c r="F10" s="25"/>
      <c r="G10" s="23">
        <v>1000</v>
      </c>
      <c r="H10" s="8">
        <v>100</v>
      </c>
      <c r="I10" s="26">
        <f t="shared" si="0"/>
        <v>10</v>
      </c>
      <c r="J10" s="37">
        <v>16.2</v>
      </c>
      <c r="K10" s="37">
        <v>19.65</v>
      </c>
      <c r="L10" s="37">
        <f t="shared" si="1"/>
        <v>162</v>
      </c>
      <c r="M10" s="37">
        <f t="shared" ref="M10:M22" si="3">K10*I10</f>
        <v>196.5</v>
      </c>
      <c r="N10" s="49">
        <v>52</v>
      </c>
      <c r="O10" s="49">
        <v>39.5</v>
      </c>
      <c r="P10" s="49">
        <v>42.5</v>
      </c>
      <c r="Q10" s="38">
        <f t="shared" si="2"/>
        <v>0.087295</v>
      </c>
      <c r="R10" s="38">
        <f t="shared" ref="R10:R42" si="4">Q10*I10</f>
        <v>0.87295</v>
      </c>
    </row>
    <row r="11" s="1" customFormat="1" ht="44" customHeight="1" spans="1:18">
      <c r="A11" s="8">
        <v>3</v>
      </c>
      <c r="B11" s="8" t="s">
        <v>29</v>
      </c>
      <c r="C11" s="10" t="s">
        <v>30</v>
      </c>
      <c r="D11" s="8"/>
      <c r="E11" s="24"/>
      <c r="F11" s="25"/>
      <c r="G11" s="23">
        <v>1000</v>
      </c>
      <c r="H11" s="8">
        <v>50</v>
      </c>
      <c r="I11" s="26">
        <f t="shared" si="0"/>
        <v>20</v>
      </c>
      <c r="J11" s="37">
        <v>12.3</v>
      </c>
      <c r="K11" s="37">
        <v>15.45</v>
      </c>
      <c r="L11" s="37">
        <f t="shared" si="1"/>
        <v>246</v>
      </c>
      <c r="M11" s="37">
        <f t="shared" si="3"/>
        <v>309</v>
      </c>
      <c r="N11" s="50">
        <v>67</v>
      </c>
      <c r="O11" s="50">
        <v>29</v>
      </c>
      <c r="P11" s="50">
        <v>37.5</v>
      </c>
      <c r="Q11" s="38">
        <f t="shared" si="2"/>
        <v>0.0728625</v>
      </c>
      <c r="R11" s="38">
        <f t="shared" si="4"/>
        <v>1.45725</v>
      </c>
    </row>
    <row r="12" s="1" customFormat="1" ht="44" customHeight="1" spans="1:18">
      <c r="A12" s="8">
        <v>4</v>
      </c>
      <c r="B12" s="8" t="s">
        <v>31</v>
      </c>
      <c r="C12" s="10" t="s">
        <v>32</v>
      </c>
      <c r="D12" s="8"/>
      <c r="E12" s="24"/>
      <c r="F12" s="25"/>
      <c r="G12" s="23">
        <v>200</v>
      </c>
      <c r="H12" s="8">
        <v>50</v>
      </c>
      <c r="I12" s="26">
        <f t="shared" si="0"/>
        <v>4</v>
      </c>
      <c r="J12" s="37">
        <v>12.3</v>
      </c>
      <c r="K12" s="37">
        <v>15.45</v>
      </c>
      <c r="L12" s="37">
        <f t="shared" si="1"/>
        <v>49.2</v>
      </c>
      <c r="M12" s="37">
        <f t="shared" si="3"/>
        <v>61.8</v>
      </c>
      <c r="N12" s="50">
        <v>67</v>
      </c>
      <c r="O12" s="50">
        <v>29</v>
      </c>
      <c r="P12" s="50">
        <v>37.5</v>
      </c>
      <c r="Q12" s="38">
        <f t="shared" si="2"/>
        <v>0.0728625</v>
      </c>
      <c r="R12" s="38">
        <f t="shared" si="4"/>
        <v>0.29145</v>
      </c>
    </row>
    <row r="13" s="1" customFormat="1" ht="44" customHeight="1" spans="1:18">
      <c r="A13" s="8">
        <v>5</v>
      </c>
      <c r="B13" s="8" t="s">
        <v>33</v>
      </c>
      <c r="C13" s="10" t="s">
        <v>34</v>
      </c>
      <c r="D13" s="8"/>
      <c r="E13" s="24"/>
      <c r="F13" s="25"/>
      <c r="G13" s="23">
        <v>500</v>
      </c>
      <c r="H13" s="8">
        <v>20</v>
      </c>
      <c r="I13" s="26">
        <f t="shared" si="0"/>
        <v>25</v>
      </c>
      <c r="J13" s="37">
        <v>10.24</v>
      </c>
      <c r="K13" s="37">
        <v>12.49</v>
      </c>
      <c r="L13" s="37">
        <f t="shared" si="1"/>
        <v>256</v>
      </c>
      <c r="M13" s="37">
        <f t="shared" si="3"/>
        <v>312.25</v>
      </c>
      <c r="N13" s="49">
        <v>38</v>
      </c>
      <c r="O13" s="49">
        <v>36</v>
      </c>
      <c r="P13" s="49">
        <v>37.5</v>
      </c>
      <c r="Q13" s="38">
        <f t="shared" si="2"/>
        <v>0.0513</v>
      </c>
      <c r="R13" s="38">
        <f t="shared" si="4"/>
        <v>1.2825</v>
      </c>
    </row>
    <row r="14" s="1" customFormat="1" ht="44" customHeight="1" spans="1:18">
      <c r="A14" s="8">
        <v>6</v>
      </c>
      <c r="B14" s="8" t="s">
        <v>35</v>
      </c>
      <c r="C14" s="10" t="s">
        <v>36</v>
      </c>
      <c r="D14" s="8"/>
      <c r="E14" s="24"/>
      <c r="F14" s="25"/>
      <c r="G14" s="23">
        <v>500</v>
      </c>
      <c r="H14" s="8">
        <v>20</v>
      </c>
      <c r="I14" s="26">
        <f t="shared" si="0"/>
        <v>25</v>
      </c>
      <c r="J14" s="37">
        <v>10.24</v>
      </c>
      <c r="K14" s="37">
        <v>12.49</v>
      </c>
      <c r="L14" s="37">
        <f t="shared" si="1"/>
        <v>256</v>
      </c>
      <c r="M14" s="37">
        <f t="shared" si="3"/>
        <v>312.25</v>
      </c>
      <c r="N14" s="49">
        <v>38</v>
      </c>
      <c r="O14" s="49">
        <v>36</v>
      </c>
      <c r="P14" s="49">
        <v>37.5</v>
      </c>
      <c r="Q14" s="38">
        <f t="shared" si="2"/>
        <v>0.0513</v>
      </c>
      <c r="R14" s="38">
        <f t="shared" si="4"/>
        <v>1.2825</v>
      </c>
    </row>
    <row r="15" s="1" customFormat="1" ht="44" customHeight="1" spans="1:18">
      <c r="A15" s="8">
        <v>7</v>
      </c>
      <c r="B15" s="8" t="s">
        <v>37</v>
      </c>
      <c r="C15" s="10" t="s">
        <v>38</v>
      </c>
      <c r="D15" s="8"/>
      <c r="E15" s="24"/>
      <c r="F15" s="25"/>
      <c r="G15" s="23">
        <v>700</v>
      </c>
      <c r="H15" s="8">
        <v>20</v>
      </c>
      <c r="I15" s="26">
        <f t="shared" si="0"/>
        <v>35</v>
      </c>
      <c r="J15" s="37">
        <v>16.7</v>
      </c>
      <c r="K15" s="37">
        <v>17.5</v>
      </c>
      <c r="L15" s="37">
        <f t="shared" si="1"/>
        <v>584.5</v>
      </c>
      <c r="M15" s="37">
        <f t="shared" si="3"/>
        <v>612.5</v>
      </c>
      <c r="N15" s="49">
        <v>38</v>
      </c>
      <c r="O15" s="49">
        <v>36</v>
      </c>
      <c r="P15" s="49">
        <v>37.5</v>
      </c>
      <c r="Q15" s="38">
        <f t="shared" si="2"/>
        <v>0.0513</v>
      </c>
      <c r="R15" s="38">
        <f t="shared" si="4"/>
        <v>1.7955</v>
      </c>
    </row>
    <row r="16" s="1" customFormat="1" ht="44" customHeight="1" spans="1:18">
      <c r="A16" s="8">
        <v>8</v>
      </c>
      <c r="B16" s="8" t="s">
        <v>39</v>
      </c>
      <c r="C16" s="10" t="s">
        <v>40</v>
      </c>
      <c r="D16" s="8"/>
      <c r="E16" s="24"/>
      <c r="F16" s="25"/>
      <c r="G16" s="23">
        <v>1000</v>
      </c>
      <c r="H16" s="8">
        <v>20</v>
      </c>
      <c r="I16" s="26">
        <f t="shared" si="0"/>
        <v>50</v>
      </c>
      <c r="J16" s="37">
        <v>16.7</v>
      </c>
      <c r="K16" s="37">
        <v>17.5</v>
      </c>
      <c r="L16" s="37">
        <f t="shared" si="1"/>
        <v>835</v>
      </c>
      <c r="M16" s="37">
        <f t="shared" si="3"/>
        <v>875</v>
      </c>
      <c r="N16" s="49">
        <v>49</v>
      </c>
      <c r="O16" s="49">
        <v>44.5</v>
      </c>
      <c r="P16" s="49">
        <v>47.5</v>
      </c>
      <c r="Q16" s="38">
        <f t="shared" si="2"/>
        <v>0.10357375</v>
      </c>
      <c r="R16" s="38">
        <f t="shared" si="4"/>
        <v>5.1786875</v>
      </c>
    </row>
    <row r="17" s="1" customFormat="1" ht="55" customHeight="1" spans="1:18">
      <c r="A17" s="8">
        <v>9</v>
      </c>
      <c r="B17" s="8" t="s">
        <v>41</v>
      </c>
      <c r="C17" s="10" t="s">
        <v>42</v>
      </c>
      <c r="D17" s="8"/>
      <c r="E17" s="24"/>
      <c r="F17" s="25"/>
      <c r="G17" s="23">
        <v>3000</v>
      </c>
      <c r="H17" s="8">
        <v>100</v>
      </c>
      <c r="I17" s="26">
        <f t="shared" ref="I17:I32" si="5">G17/H17</f>
        <v>30</v>
      </c>
      <c r="J17" s="37">
        <v>3.8</v>
      </c>
      <c r="K17" s="37">
        <v>5</v>
      </c>
      <c r="L17" s="37">
        <f t="shared" ref="L17:L37" si="6">J17*I17</f>
        <v>114</v>
      </c>
      <c r="M17" s="37">
        <f t="shared" si="3"/>
        <v>150</v>
      </c>
      <c r="N17" s="38">
        <v>55</v>
      </c>
      <c r="O17" s="38">
        <v>29</v>
      </c>
      <c r="P17" s="38">
        <v>15</v>
      </c>
      <c r="Q17" s="38">
        <f t="shared" ref="Q17:Q32" si="7">N17*O17*P17/1000000</f>
        <v>0.023925</v>
      </c>
      <c r="R17" s="38">
        <f t="shared" si="4"/>
        <v>0.71775</v>
      </c>
    </row>
    <row r="18" s="1" customFormat="1" ht="55" customHeight="1" spans="1:18">
      <c r="A18" s="8">
        <v>10</v>
      </c>
      <c r="B18" s="8" t="s">
        <v>43</v>
      </c>
      <c r="C18" s="10" t="s">
        <v>44</v>
      </c>
      <c r="D18" s="8"/>
      <c r="E18" s="24"/>
      <c r="F18" s="25"/>
      <c r="G18" s="23">
        <v>2000</v>
      </c>
      <c r="H18" s="8">
        <v>100</v>
      </c>
      <c r="I18" s="26">
        <f t="shared" si="5"/>
        <v>20</v>
      </c>
      <c r="J18" s="37">
        <v>3.8</v>
      </c>
      <c r="K18" s="37">
        <v>5</v>
      </c>
      <c r="L18" s="37">
        <f t="shared" si="6"/>
        <v>76</v>
      </c>
      <c r="M18" s="37">
        <f t="shared" si="3"/>
        <v>100</v>
      </c>
      <c r="N18" s="38">
        <v>55</v>
      </c>
      <c r="O18" s="38">
        <v>29</v>
      </c>
      <c r="P18" s="38">
        <v>15</v>
      </c>
      <c r="Q18" s="38">
        <f t="shared" si="7"/>
        <v>0.023925</v>
      </c>
      <c r="R18" s="38">
        <f t="shared" si="4"/>
        <v>0.4785</v>
      </c>
    </row>
    <row r="19" s="1" customFormat="1" ht="55" customHeight="1" spans="1:18">
      <c r="A19" s="8">
        <v>11</v>
      </c>
      <c r="B19" s="8" t="s">
        <v>45</v>
      </c>
      <c r="C19" s="10" t="s">
        <v>46</v>
      </c>
      <c r="D19" s="8"/>
      <c r="E19" s="24"/>
      <c r="F19" s="25"/>
      <c r="G19" s="23">
        <v>2000</v>
      </c>
      <c r="H19" s="8">
        <v>100</v>
      </c>
      <c r="I19" s="26">
        <f t="shared" si="5"/>
        <v>20</v>
      </c>
      <c r="J19" s="37">
        <v>3.8</v>
      </c>
      <c r="K19" s="37">
        <v>5</v>
      </c>
      <c r="L19" s="37">
        <f t="shared" si="6"/>
        <v>76</v>
      </c>
      <c r="M19" s="37">
        <f t="shared" si="3"/>
        <v>100</v>
      </c>
      <c r="N19" s="38">
        <v>55</v>
      </c>
      <c r="O19" s="38">
        <v>29</v>
      </c>
      <c r="P19" s="38">
        <v>15</v>
      </c>
      <c r="Q19" s="38">
        <f t="shared" si="7"/>
        <v>0.023925</v>
      </c>
      <c r="R19" s="38">
        <f t="shared" si="4"/>
        <v>0.4785</v>
      </c>
    </row>
    <row r="20" s="1" customFormat="1" ht="55" customHeight="1" spans="1:18">
      <c r="A20" s="8">
        <v>12</v>
      </c>
      <c r="B20" s="8" t="s">
        <v>47</v>
      </c>
      <c r="C20" s="10" t="s">
        <v>48</v>
      </c>
      <c r="D20" s="8"/>
      <c r="E20" s="24"/>
      <c r="F20" s="25"/>
      <c r="G20" s="23">
        <v>420</v>
      </c>
      <c r="H20" s="8">
        <v>60</v>
      </c>
      <c r="I20" s="26">
        <f t="shared" si="5"/>
        <v>7</v>
      </c>
      <c r="J20" s="8">
        <v>15.3</v>
      </c>
      <c r="K20" s="8">
        <v>17.7</v>
      </c>
      <c r="L20" s="37">
        <f t="shared" si="6"/>
        <v>107.1</v>
      </c>
      <c r="M20" s="37">
        <f t="shared" si="3"/>
        <v>123.9</v>
      </c>
      <c r="N20" s="38">
        <v>40.4</v>
      </c>
      <c r="O20" s="38">
        <v>31</v>
      </c>
      <c r="P20" s="38">
        <v>28.4</v>
      </c>
      <c r="Q20" s="38">
        <f t="shared" si="7"/>
        <v>0.03556816</v>
      </c>
      <c r="R20" s="38">
        <f t="shared" si="4"/>
        <v>0.24897712</v>
      </c>
    </row>
    <row r="21" s="1" customFormat="1" ht="55" customHeight="1" spans="1:18">
      <c r="A21" s="8">
        <v>13</v>
      </c>
      <c r="B21" s="8" t="s">
        <v>49</v>
      </c>
      <c r="C21" s="10" t="s">
        <v>50</v>
      </c>
      <c r="D21" s="8"/>
      <c r="E21" s="24"/>
      <c r="F21" s="25"/>
      <c r="G21" s="23">
        <v>420</v>
      </c>
      <c r="H21" s="25">
        <v>60</v>
      </c>
      <c r="I21" s="26">
        <f t="shared" si="5"/>
        <v>7</v>
      </c>
      <c r="J21" s="8">
        <v>15.3</v>
      </c>
      <c r="K21" s="8">
        <v>17.7</v>
      </c>
      <c r="L21" s="37">
        <f t="shared" si="6"/>
        <v>107.1</v>
      </c>
      <c r="M21" s="37">
        <f t="shared" si="3"/>
        <v>123.9</v>
      </c>
      <c r="N21" s="51">
        <v>40.4</v>
      </c>
      <c r="O21" s="51">
        <v>31</v>
      </c>
      <c r="P21" s="51">
        <v>28.4</v>
      </c>
      <c r="Q21" s="38">
        <f t="shared" si="7"/>
        <v>0.03556816</v>
      </c>
      <c r="R21" s="38">
        <f t="shared" si="4"/>
        <v>0.24897712</v>
      </c>
    </row>
    <row r="22" s="1" customFormat="1" ht="55" customHeight="1" spans="1:18">
      <c r="A22" s="8">
        <v>14</v>
      </c>
      <c r="B22" s="8" t="s">
        <v>51</v>
      </c>
      <c r="C22" s="10" t="s">
        <v>52</v>
      </c>
      <c r="D22" s="8"/>
      <c r="E22" s="24"/>
      <c r="F22" s="25"/>
      <c r="G22" s="23">
        <v>50</v>
      </c>
      <c r="H22" s="8">
        <v>5</v>
      </c>
      <c r="I22" s="26">
        <f t="shared" si="5"/>
        <v>10</v>
      </c>
      <c r="J22" s="8">
        <v>7.9</v>
      </c>
      <c r="K22" s="8">
        <v>8.6</v>
      </c>
      <c r="L22" s="37">
        <f t="shared" si="6"/>
        <v>79</v>
      </c>
      <c r="M22" s="37">
        <f t="shared" si="3"/>
        <v>86</v>
      </c>
      <c r="N22" s="38">
        <v>31.2</v>
      </c>
      <c r="O22" s="38">
        <v>21</v>
      </c>
      <c r="P22" s="38">
        <v>26.2</v>
      </c>
      <c r="Q22" s="38">
        <f t="shared" si="7"/>
        <v>0.01716624</v>
      </c>
      <c r="R22" s="38">
        <f t="shared" si="4"/>
        <v>0.1716624</v>
      </c>
    </row>
    <row r="23" s="1" customFormat="1" ht="55" customHeight="1" spans="1:18">
      <c r="A23" s="8">
        <v>15</v>
      </c>
      <c r="B23" s="8" t="s">
        <v>53</v>
      </c>
      <c r="C23" s="10" t="s">
        <v>54</v>
      </c>
      <c r="D23" s="8"/>
      <c r="E23" s="24"/>
      <c r="F23" s="25"/>
      <c r="G23" s="23">
        <v>7000</v>
      </c>
      <c r="H23" s="8">
        <v>50</v>
      </c>
      <c r="I23" s="26">
        <f t="shared" si="5"/>
        <v>140</v>
      </c>
      <c r="J23" s="8">
        <v>5</v>
      </c>
      <c r="K23" s="8">
        <v>6</v>
      </c>
      <c r="L23" s="37">
        <f t="shared" si="6"/>
        <v>700</v>
      </c>
      <c r="M23" s="37">
        <f t="shared" ref="M23:M37" si="8">K23*I23</f>
        <v>840</v>
      </c>
      <c r="N23" s="38">
        <v>57</v>
      </c>
      <c r="O23" s="38">
        <v>32</v>
      </c>
      <c r="P23" s="38">
        <v>15</v>
      </c>
      <c r="Q23" s="38">
        <f t="shared" si="7"/>
        <v>0.02736</v>
      </c>
      <c r="R23" s="38">
        <f t="shared" si="4"/>
        <v>3.8304</v>
      </c>
    </row>
    <row r="24" s="1" customFormat="1" ht="55" customHeight="1" spans="1:18">
      <c r="A24" s="8">
        <v>16</v>
      </c>
      <c r="B24" s="8" t="s">
        <v>55</v>
      </c>
      <c r="C24" s="10" t="s">
        <v>56</v>
      </c>
      <c r="D24" s="8"/>
      <c r="E24" s="24"/>
      <c r="F24" s="25"/>
      <c r="G24" s="23">
        <v>6800</v>
      </c>
      <c r="H24" s="25">
        <v>50</v>
      </c>
      <c r="I24" s="26">
        <f t="shared" si="5"/>
        <v>136</v>
      </c>
      <c r="J24" s="8">
        <v>5</v>
      </c>
      <c r="K24" s="8">
        <v>6</v>
      </c>
      <c r="L24" s="37">
        <f t="shared" si="6"/>
        <v>680</v>
      </c>
      <c r="M24" s="37">
        <f t="shared" si="8"/>
        <v>816</v>
      </c>
      <c r="N24" s="51">
        <v>57</v>
      </c>
      <c r="O24" s="51">
        <v>32</v>
      </c>
      <c r="P24" s="51">
        <v>15</v>
      </c>
      <c r="Q24" s="38">
        <f t="shared" si="7"/>
        <v>0.02736</v>
      </c>
      <c r="R24" s="38">
        <f t="shared" si="4"/>
        <v>3.72096</v>
      </c>
    </row>
    <row r="25" s="1" customFormat="1" ht="55" customHeight="1" spans="1:18">
      <c r="A25" s="8">
        <v>17</v>
      </c>
      <c r="B25" s="8" t="s">
        <v>57</v>
      </c>
      <c r="C25" s="10" t="s">
        <v>58</v>
      </c>
      <c r="D25" s="8"/>
      <c r="E25" s="24"/>
      <c r="F25" s="25"/>
      <c r="G25" s="23">
        <v>2000</v>
      </c>
      <c r="H25" s="8">
        <v>20</v>
      </c>
      <c r="I25" s="26">
        <f t="shared" si="5"/>
        <v>100</v>
      </c>
      <c r="J25" s="8">
        <v>5.8</v>
      </c>
      <c r="K25" s="8">
        <v>7.1</v>
      </c>
      <c r="L25" s="37">
        <f t="shared" si="6"/>
        <v>580</v>
      </c>
      <c r="M25" s="37">
        <f t="shared" si="8"/>
        <v>710</v>
      </c>
      <c r="N25" s="51">
        <v>47</v>
      </c>
      <c r="O25" s="51">
        <v>29</v>
      </c>
      <c r="P25" s="51">
        <v>27</v>
      </c>
      <c r="Q25" s="38">
        <f t="shared" si="7"/>
        <v>0.036801</v>
      </c>
      <c r="R25" s="38">
        <f t="shared" si="4"/>
        <v>3.6801</v>
      </c>
    </row>
    <row r="26" s="1" customFormat="1" ht="55" customHeight="1" spans="1:18">
      <c r="A26" s="8">
        <v>18</v>
      </c>
      <c r="B26" s="8" t="s">
        <v>59</v>
      </c>
      <c r="C26" s="10" t="s">
        <v>60</v>
      </c>
      <c r="D26" s="8"/>
      <c r="E26" s="24"/>
      <c r="F26" s="25"/>
      <c r="G26" s="23">
        <v>200</v>
      </c>
      <c r="H26" s="8">
        <v>20</v>
      </c>
      <c r="I26" s="26">
        <f t="shared" si="5"/>
        <v>10</v>
      </c>
      <c r="J26" s="8">
        <v>4</v>
      </c>
      <c r="K26" s="8">
        <v>5</v>
      </c>
      <c r="L26" s="37">
        <f t="shared" si="6"/>
        <v>40</v>
      </c>
      <c r="M26" s="37">
        <f t="shared" si="8"/>
        <v>50</v>
      </c>
      <c r="N26" s="38">
        <v>48</v>
      </c>
      <c r="O26" s="38">
        <v>37</v>
      </c>
      <c r="P26" s="38">
        <v>25</v>
      </c>
      <c r="Q26" s="38">
        <f t="shared" si="7"/>
        <v>0.0444</v>
      </c>
      <c r="R26" s="38">
        <f t="shared" si="4"/>
        <v>0.444</v>
      </c>
    </row>
    <row r="27" s="1" customFormat="1" ht="55" customHeight="1" spans="1:18">
      <c r="A27" s="8">
        <v>19</v>
      </c>
      <c r="B27" s="8" t="s">
        <v>61</v>
      </c>
      <c r="C27" s="10" t="s">
        <v>62</v>
      </c>
      <c r="D27" s="8"/>
      <c r="E27" s="24"/>
      <c r="F27" s="25"/>
      <c r="G27" s="23">
        <v>3000</v>
      </c>
      <c r="H27" s="25">
        <v>20</v>
      </c>
      <c r="I27" s="26">
        <f t="shared" si="5"/>
        <v>150</v>
      </c>
      <c r="J27" s="8">
        <v>5.8</v>
      </c>
      <c r="K27" s="8">
        <v>7.1</v>
      </c>
      <c r="L27" s="37">
        <f t="shared" si="6"/>
        <v>870</v>
      </c>
      <c r="M27" s="37">
        <f t="shared" si="8"/>
        <v>1065</v>
      </c>
      <c r="N27" s="51">
        <v>47</v>
      </c>
      <c r="O27" s="51">
        <v>29</v>
      </c>
      <c r="P27" s="51">
        <v>27</v>
      </c>
      <c r="Q27" s="38">
        <f t="shared" si="7"/>
        <v>0.036801</v>
      </c>
      <c r="R27" s="38">
        <f t="shared" si="4"/>
        <v>5.52015</v>
      </c>
    </row>
    <row r="28" s="1" customFormat="1" ht="55" customHeight="1" spans="1:18">
      <c r="A28" s="8">
        <v>20</v>
      </c>
      <c r="B28" s="8" t="s">
        <v>63</v>
      </c>
      <c r="C28" s="10" t="s">
        <v>64</v>
      </c>
      <c r="D28" s="8"/>
      <c r="E28" s="24"/>
      <c r="F28" s="25"/>
      <c r="G28" s="23">
        <v>500</v>
      </c>
      <c r="H28" s="25">
        <v>50</v>
      </c>
      <c r="I28" s="26">
        <f t="shared" si="5"/>
        <v>10</v>
      </c>
      <c r="J28" s="8">
        <v>6.5</v>
      </c>
      <c r="K28" s="8">
        <v>7.3</v>
      </c>
      <c r="L28" s="37">
        <f t="shared" si="6"/>
        <v>65</v>
      </c>
      <c r="M28" s="37">
        <f t="shared" si="8"/>
        <v>73</v>
      </c>
      <c r="N28" s="51">
        <v>57</v>
      </c>
      <c r="O28" s="51">
        <v>32</v>
      </c>
      <c r="P28" s="51">
        <v>15</v>
      </c>
      <c r="Q28" s="38">
        <f t="shared" si="7"/>
        <v>0.02736</v>
      </c>
      <c r="R28" s="38">
        <f t="shared" si="4"/>
        <v>0.2736</v>
      </c>
    </row>
    <row r="29" s="1" customFormat="1" ht="55" customHeight="1" spans="1:18">
      <c r="A29" s="8">
        <v>21</v>
      </c>
      <c r="B29" s="8" t="s">
        <v>65</v>
      </c>
      <c r="C29" s="10" t="s">
        <v>66</v>
      </c>
      <c r="D29" s="8"/>
      <c r="E29" s="24"/>
      <c r="F29" s="25"/>
      <c r="G29" s="23">
        <v>1000</v>
      </c>
      <c r="H29" s="25">
        <v>50</v>
      </c>
      <c r="I29" s="26">
        <f t="shared" si="5"/>
        <v>20</v>
      </c>
      <c r="J29" s="8">
        <v>6.5</v>
      </c>
      <c r="K29" s="8">
        <v>7.3</v>
      </c>
      <c r="L29" s="37">
        <f t="shared" si="6"/>
        <v>130</v>
      </c>
      <c r="M29" s="37">
        <f t="shared" si="8"/>
        <v>146</v>
      </c>
      <c r="N29" s="51">
        <v>57</v>
      </c>
      <c r="O29" s="51">
        <v>32</v>
      </c>
      <c r="P29" s="51">
        <v>15</v>
      </c>
      <c r="Q29" s="38">
        <f t="shared" si="7"/>
        <v>0.02736</v>
      </c>
      <c r="R29" s="38">
        <f t="shared" si="4"/>
        <v>0.5472</v>
      </c>
    </row>
    <row r="30" s="1" customFormat="1" ht="55" customHeight="1" spans="1:18">
      <c r="A30" s="8">
        <v>22</v>
      </c>
      <c r="B30" s="8" t="s">
        <v>67</v>
      </c>
      <c r="C30" s="10" t="s">
        <v>68</v>
      </c>
      <c r="D30" s="8"/>
      <c r="E30" s="24"/>
      <c r="F30" s="25"/>
      <c r="G30" s="23">
        <v>510</v>
      </c>
      <c r="H30" s="26">
        <v>5</v>
      </c>
      <c r="I30" s="26">
        <f t="shared" si="5"/>
        <v>102</v>
      </c>
      <c r="J30" s="52">
        <v>10</v>
      </c>
      <c r="K30" s="52">
        <v>11.8</v>
      </c>
      <c r="L30" s="37">
        <f t="shared" si="6"/>
        <v>1020</v>
      </c>
      <c r="M30" s="37">
        <f t="shared" si="8"/>
        <v>1203.6</v>
      </c>
      <c r="N30" s="51">
        <v>64</v>
      </c>
      <c r="O30" s="51">
        <v>20</v>
      </c>
      <c r="P30" s="51">
        <v>69</v>
      </c>
      <c r="Q30" s="38">
        <f t="shared" si="7"/>
        <v>0.08832</v>
      </c>
      <c r="R30" s="38">
        <f t="shared" si="4"/>
        <v>9.00864</v>
      </c>
    </row>
    <row r="31" s="1" customFormat="1" ht="55" customHeight="1" spans="1:18">
      <c r="A31" s="8">
        <v>23</v>
      </c>
      <c r="B31" s="8" t="s">
        <v>69</v>
      </c>
      <c r="C31" s="10" t="s">
        <v>70</v>
      </c>
      <c r="D31" s="8"/>
      <c r="E31" s="24"/>
      <c r="F31" s="25"/>
      <c r="G31" s="23">
        <v>195</v>
      </c>
      <c r="H31" s="26">
        <v>5</v>
      </c>
      <c r="I31" s="26">
        <f t="shared" si="5"/>
        <v>39</v>
      </c>
      <c r="J31" s="52">
        <v>10</v>
      </c>
      <c r="K31" s="52">
        <v>11.8</v>
      </c>
      <c r="L31" s="37">
        <f t="shared" si="6"/>
        <v>390</v>
      </c>
      <c r="M31" s="37">
        <f t="shared" si="8"/>
        <v>460.2</v>
      </c>
      <c r="N31" s="51">
        <v>64</v>
      </c>
      <c r="O31" s="51">
        <v>20</v>
      </c>
      <c r="P31" s="51">
        <v>69</v>
      </c>
      <c r="Q31" s="38">
        <f t="shared" si="7"/>
        <v>0.08832</v>
      </c>
      <c r="R31" s="38">
        <f t="shared" si="4"/>
        <v>3.44448</v>
      </c>
    </row>
    <row r="32" s="1" customFormat="1" ht="34.95" customHeight="1" spans="1:18">
      <c r="A32" s="8">
        <v>24</v>
      </c>
      <c r="B32" s="27" t="s">
        <v>71</v>
      </c>
      <c r="C32" s="28" t="s">
        <v>72</v>
      </c>
      <c r="D32" s="8"/>
      <c r="E32" s="24"/>
      <c r="F32" s="25"/>
      <c r="G32" s="23">
        <v>5</v>
      </c>
      <c r="H32" s="26">
        <v>5</v>
      </c>
      <c r="I32" s="26">
        <f t="shared" si="5"/>
        <v>1</v>
      </c>
      <c r="J32" s="52">
        <v>10</v>
      </c>
      <c r="K32" s="52">
        <v>11.8</v>
      </c>
      <c r="L32" s="37">
        <f t="shared" si="6"/>
        <v>10</v>
      </c>
      <c r="M32" s="37">
        <f t="shared" si="8"/>
        <v>11.8</v>
      </c>
      <c r="N32" s="51">
        <v>64</v>
      </c>
      <c r="O32" s="51">
        <v>20</v>
      </c>
      <c r="P32" s="51">
        <v>69</v>
      </c>
      <c r="Q32" s="38">
        <f t="shared" si="7"/>
        <v>0.08832</v>
      </c>
      <c r="R32" s="38">
        <f t="shared" si="4"/>
        <v>0.08832</v>
      </c>
    </row>
    <row r="33" s="1" customFormat="1" ht="34.95" customHeight="1" spans="1:18">
      <c r="A33" s="8">
        <v>25</v>
      </c>
      <c r="B33" s="8" t="s">
        <v>73</v>
      </c>
      <c r="C33" s="10" t="s">
        <v>74</v>
      </c>
      <c r="D33" s="8"/>
      <c r="E33" s="24"/>
      <c r="F33" s="25"/>
      <c r="G33" s="26">
        <v>800</v>
      </c>
      <c r="H33" s="8">
        <v>100</v>
      </c>
      <c r="I33" s="26">
        <f t="shared" ref="I33:I39" si="9">+G33/H33</f>
        <v>8</v>
      </c>
      <c r="J33" s="52">
        <v>1</v>
      </c>
      <c r="K33" s="52">
        <v>3</v>
      </c>
      <c r="L33" s="53">
        <f t="shared" si="6"/>
        <v>8</v>
      </c>
      <c r="M33" s="37">
        <f t="shared" si="8"/>
        <v>24</v>
      </c>
      <c r="N33" s="37">
        <v>42</v>
      </c>
      <c r="O33" s="37">
        <v>22</v>
      </c>
      <c r="P33" s="37">
        <v>14</v>
      </c>
      <c r="Q33" s="37">
        <f t="shared" ref="Q33:Q39" si="10">+N33*O33*P33/1000000</f>
        <v>0.012936</v>
      </c>
      <c r="R33" s="38">
        <f t="shared" si="4"/>
        <v>0.103488</v>
      </c>
    </row>
    <row r="34" s="1" customFormat="1" ht="34.95" customHeight="1" spans="1:18">
      <c r="A34" s="8">
        <v>26</v>
      </c>
      <c r="B34" s="8" t="s">
        <v>73</v>
      </c>
      <c r="C34" s="10" t="s">
        <v>74</v>
      </c>
      <c r="D34" s="8"/>
      <c r="E34" s="24"/>
      <c r="F34" s="25"/>
      <c r="G34" s="26">
        <v>40</v>
      </c>
      <c r="H34" s="8">
        <v>40</v>
      </c>
      <c r="I34" s="26">
        <f t="shared" si="9"/>
        <v>1</v>
      </c>
      <c r="J34" s="52">
        <v>1</v>
      </c>
      <c r="K34" s="52">
        <v>3</v>
      </c>
      <c r="L34" s="53">
        <f t="shared" si="6"/>
        <v>1</v>
      </c>
      <c r="M34" s="37">
        <f t="shared" si="8"/>
        <v>3</v>
      </c>
      <c r="N34" s="37">
        <v>42</v>
      </c>
      <c r="O34" s="37">
        <v>22</v>
      </c>
      <c r="P34" s="37">
        <v>14</v>
      </c>
      <c r="Q34" s="37">
        <f t="shared" si="10"/>
        <v>0.012936</v>
      </c>
      <c r="R34" s="38">
        <f t="shared" si="4"/>
        <v>0.012936</v>
      </c>
    </row>
    <row r="35" s="1" customFormat="1" ht="34.95" customHeight="1" spans="1:18">
      <c r="A35" s="8">
        <v>27</v>
      </c>
      <c r="B35" s="8" t="s">
        <v>73</v>
      </c>
      <c r="C35" s="29" t="s">
        <v>74</v>
      </c>
      <c r="D35" s="8"/>
      <c r="E35" s="24"/>
      <c r="F35" s="25"/>
      <c r="G35" s="26">
        <v>98</v>
      </c>
      <c r="H35" s="8">
        <v>98</v>
      </c>
      <c r="I35" s="26">
        <f t="shared" si="9"/>
        <v>1</v>
      </c>
      <c r="J35" s="52">
        <v>1</v>
      </c>
      <c r="K35" s="52">
        <v>3</v>
      </c>
      <c r="L35" s="53">
        <f t="shared" si="6"/>
        <v>1</v>
      </c>
      <c r="M35" s="37">
        <f t="shared" si="8"/>
        <v>3</v>
      </c>
      <c r="N35" s="37">
        <v>42</v>
      </c>
      <c r="O35" s="37">
        <v>22</v>
      </c>
      <c r="P35" s="37">
        <v>14</v>
      </c>
      <c r="Q35" s="37">
        <f t="shared" si="10"/>
        <v>0.012936</v>
      </c>
      <c r="R35" s="38">
        <f t="shared" si="4"/>
        <v>0.012936</v>
      </c>
    </row>
    <row r="36" s="1" customFormat="1" ht="34.95" customHeight="1" spans="1:18">
      <c r="A36" s="8">
        <v>28</v>
      </c>
      <c r="B36" s="8" t="s">
        <v>75</v>
      </c>
      <c r="C36" s="29" t="s">
        <v>76</v>
      </c>
      <c r="D36" s="8"/>
      <c r="E36" s="24"/>
      <c r="F36" s="25"/>
      <c r="G36" s="26">
        <v>1500</v>
      </c>
      <c r="H36" s="8">
        <v>100</v>
      </c>
      <c r="I36" s="26">
        <f t="shared" si="9"/>
        <v>15</v>
      </c>
      <c r="J36" s="52">
        <v>1</v>
      </c>
      <c r="K36" s="52">
        <v>3</v>
      </c>
      <c r="L36" s="53">
        <f t="shared" si="6"/>
        <v>15</v>
      </c>
      <c r="M36" s="37">
        <f t="shared" si="8"/>
        <v>45</v>
      </c>
      <c r="N36" s="37">
        <v>42</v>
      </c>
      <c r="O36" s="37">
        <v>22</v>
      </c>
      <c r="P36" s="37">
        <v>14</v>
      </c>
      <c r="Q36" s="37">
        <f t="shared" si="10"/>
        <v>0.012936</v>
      </c>
      <c r="R36" s="38">
        <f t="shared" si="4"/>
        <v>0.19404</v>
      </c>
    </row>
    <row r="37" s="1" customFormat="1" ht="34.95" customHeight="1" spans="1:18">
      <c r="A37" s="8">
        <v>29</v>
      </c>
      <c r="B37" s="8" t="s">
        <v>75</v>
      </c>
      <c r="C37" s="29" t="s">
        <v>76</v>
      </c>
      <c r="D37" s="8"/>
      <c r="E37" s="24"/>
      <c r="F37" s="25"/>
      <c r="G37" s="26">
        <v>92</v>
      </c>
      <c r="H37" s="8">
        <v>92</v>
      </c>
      <c r="I37" s="26">
        <f t="shared" si="9"/>
        <v>1</v>
      </c>
      <c r="J37" s="52">
        <v>1</v>
      </c>
      <c r="K37" s="52">
        <v>3</v>
      </c>
      <c r="L37" s="53">
        <f t="shared" si="6"/>
        <v>1</v>
      </c>
      <c r="M37" s="37">
        <f t="shared" si="8"/>
        <v>3</v>
      </c>
      <c r="N37" s="37">
        <v>42</v>
      </c>
      <c r="O37" s="37">
        <v>22</v>
      </c>
      <c r="P37" s="37">
        <v>14</v>
      </c>
      <c r="Q37" s="37">
        <f t="shared" si="10"/>
        <v>0.012936</v>
      </c>
      <c r="R37" s="38">
        <f t="shared" si="4"/>
        <v>0.012936</v>
      </c>
    </row>
    <row r="38" s="1" customFormat="1" ht="34.95" customHeight="1" spans="1:18">
      <c r="A38" s="8">
        <v>30</v>
      </c>
      <c r="B38" s="30" t="s">
        <v>77</v>
      </c>
      <c r="C38" s="29" t="s">
        <v>78</v>
      </c>
      <c r="D38" s="8"/>
      <c r="E38" s="24"/>
      <c r="F38" s="25"/>
      <c r="G38" s="26">
        <v>850</v>
      </c>
      <c r="H38" s="26">
        <v>50</v>
      </c>
      <c r="I38" s="26">
        <f t="shared" si="9"/>
        <v>17</v>
      </c>
      <c r="J38" s="52">
        <v>8.1</v>
      </c>
      <c r="K38" s="52">
        <v>10</v>
      </c>
      <c r="L38" s="37">
        <f>+I38*J38</f>
        <v>137.7</v>
      </c>
      <c r="M38" s="37">
        <f>+K38*I38</f>
        <v>170</v>
      </c>
      <c r="N38" s="54">
        <v>52</v>
      </c>
      <c r="O38" s="54">
        <v>22</v>
      </c>
      <c r="P38" s="54">
        <v>37</v>
      </c>
      <c r="Q38" s="37">
        <f t="shared" si="10"/>
        <v>0.042328</v>
      </c>
      <c r="R38" s="38">
        <f t="shared" si="4"/>
        <v>0.719576</v>
      </c>
    </row>
    <row r="39" s="1" customFormat="1" ht="34.95" customHeight="1" spans="1:18">
      <c r="A39" s="8">
        <v>31</v>
      </c>
      <c r="B39" s="30" t="s">
        <v>77</v>
      </c>
      <c r="C39" s="29" t="s">
        <v>78</v>
      </c>
      <c r="D39" s="8"/>
      <c r="E39" s="24"/>
      <c r="F39" s="25"/>
      <c r="G39" s="26">
        <v>49</v>
      </c>
      <c r="H39" s="26">
        <v>49</v>
      </c>
      <c r="I39" s="26">
        <f t="shared" si="9"/>
        <v>1</v>
      </c>
      <c r="J39" s="37">
        <v>6.48</v>
      </c>
      <c r="K39" s="37">
        <v>8</v>
      </c>
      <c r="L39" s="37">
        <f>+I39*J39</f>
        <v>6.48</v>
      </c>
      <c r="M39" s="37">
        <f>+K39*I39</f>
        <v>8</v>
      </c>
      <c r="N39" s="54">
        <v>52</v>
      </c>
      <c r="O39" s="54">
        <v>22</v>
      </c>
      <c r="P39" s="54">
        <v>37</v>
      </c>
      <c r="Q39" s="37">
        <f t="shared" si="10"/>
        <v>0.042328</v>
      </c>
      <c r="R39" s="38">
        <f t="shared" si="4"/>
        <v>0.042328</v>
      </c>
    </row>
    <row r="40" s="1" customFormat="1" ht="53" customHeight="1" spans="1:18">
      <c r="A40" s="8">
        <v>32</v>
      </c>
      <c r="B40" s="8" t="s">
        <v>79</v>
      </c>
      <c r="C40" s="10" t="s">
        <v>80</v>
      </c>
      <c r="D40" s="8"/>
      <c r="E40" s="24"/>
      <c r="F40" s="25"/>
      <c r="G40" s="23">
        <v>150</v>
      </c>
      <c r="H40" s="31">
        <v>1</v>
      </c>
      <c r="I40" s="26">
        <f>G40/H40</f>
        <v>150</v>
      </c>
      <c r="J40" s="37">
        <v>7</v>
      </c>
      <c r="K40" s="37">
        <v>7.5</v>
      </c>
      <c r="L40" s="37">
        <f>J40*I40</f>
        <v>1050</v>
      </c>
      <c r="M40" s="37">
        <f>+K40*I40</f>
        <v>1125</v>
      </c>
      <c r="N40" s="38">
        <v>32</v>
      </c>
      <c r="O40" s="38">
        <v>32</v>
      </c>
      <c r="P40" s="38">
        <v>15</v>
      </c>
      <c r="Q40" s="38">
        <f>N40*O40*P40/1000000</f>
        <v>0.01536</v>
      </c>
      <c r="R40" s="38">
        <f t="shared" si="4"/>
        <v>2.304</v>
      </c>
    </row>
    <row r="41" s="1" customFormat="1" ht="53" customHeight="1" spans="1:18">
      <c r="A41" s="8">
        <v>33</v>
      </c>
      <c r="B41" s="8" t="s">
        <v>81</v>
      </c>
      <c r="C41" s="10" t="s">
        <v>82</v>
      </c>
      <c r="D41" s="8"/>
      <c r="E41" s="24"/>
      <c r="F41" s="25"/>
      <c r="G41" s="23">
        <v>70</v>
      </c>
      <c r="H41" s="31">
        <v>1</v>
      </c>
      <c r="I41" s="26">
        <f>G41/H41</f>
        <v>70</v>
      </c>
      <c r="J41" s="37">
        <v>7</v>
      </c>
      <c r="K41" s="37">
        <v>7.5</v>
      </c>
      <c r="L41" s="37">
        <f>J41*I41</f>
        <v>490</v>
      </c>
      <c r="M41" s="37">
        <f>+K41*I41</f>
        <v>525</v>
      </c>
      <c r="N41" s="38">
        <v>32</v>
      </c>
      <c r="O41" s="38">
        <v>32</v>
      </c>
      <c r="P41" s="38">
        <v>15</v>
      </c>
      <c r="Q41" s="38">
        <f>N41*O41*P41/1000000</f>
        <v>0.01536</v>
      </c>
      <c r="R41" s="38">
        <f t="shared" si="4"/>
        <v>1.0752</v>
      </c>
    </row>
    <row r="42" s="1" customFormat="1" ht="34.95" customHeight="1" spans="1:18">
      <c r="A42" s="8">
        <v>34</v>
      </c>
      <c r="B42" s="8" t="s">
        <v>83</v>
      </c>
      <c r="C42" s="10" t="s">
        <v>84</v>
      </c>
      <c r="D42" s="8"/>
      <c r="E42" s="24"/>
      <c r="F42" s="25"/>
      <c r="G42" s="23">
        <v>800</v>
      </c>
      <c r="H42" s="25">
        <v>200</v>
      </c>
      <c r="I42" s="26">
        <f>G42/H42</f>
        <v>4</v>
      </c>
      <c r="J42" s="52">
        <v>7</v>
      </c>
      <c r="K42" s="52">
        <v>8</v>
      </c>
      <c r="L42" s="37">
        <f>J42*I42</f>
        <v>28</v>
      </c>
      <c r="M42" s="37">
        <f>K42*I42</f>
        <v>32</v>
      </c>
      <c r="N42" s="51">
        <v>51</v>
      </c>
      <c r="O42" s="51">
        <v>40</v>
      </c>
      <c r="P42" s="51">
        <v>29.5</v>
      </c>
      <c r="Q42" s="38">
        <f>N42*O42*P42/1000000</f>
        <v>0.06018</v>
      </c>
      <c r="R42" s="38">
        <f t="shared" si="4"/>
        <v>0.24072</v>
      </c>
    </row>
    <row r="43" s="1" customFormat="1" ht="34.95" customHeight="1" spans="1:18">
      <c r="A43" s="8">
        <v>35</v>
      </c>
      <c r="B43" s="32" t="s">
        <v>85</v>
      </c>
      <c r="C43" s="10" t="s">
        <v>86</v>
      </c>
      <c r="D43" s="33" t="s">
        <v>87</v>
      </c>
      <c r="E43" s="8"/>
      <c r="F43" s="8"/>
      <c r="G43" s="26">
        <v>4</v>
      </c>
      <c r="H43" s="8">
        <v>4</v>
      </c>
      <c r="I43" s="55">
        <v>1</v>
      </c>
      <c r="J43" s="56">
        <v>9.4</v>
      </c>
      <c r="K43" s="56">
        <v>12.05</v>
      </c>
      <c r="L43" s="56">
        <f>J43*I43</f>
        <v>9.4</v>
      </c>
      <c r="M43" s="56">
        <f>K43*I43</f>
        <v>12.05</v>
      </c>
      <c r="N43" s="56">
        <v>60</v>
      </c>
      <c r="O43" s="56">
        <v>33.5</v>
      </c>
      <c r="P43" s="56">
        <v>14</v>
      </c>
      <c r="Q43" s="56">
        <f>+N43*O43*P43/1000000</f>
        <v>0.02814</v>
      </c>
      <c r="R43" s="56">
        <f>+Q43*I43</f>
        <v>0.02814</v>
      </c>
    </row>
    <row r="44" s="1" customFormat="1" ht="34.95" customHeight="1" spans="1:18">
      <c r="A44" s="8">
        <v>36</v>
      </c>
      <c r="B44" s="32" t="s">
        <v>88</v>
      </c>
      <c r="C44" s="10" t="s">
        <v>89</v>
      </c>
      <c r="D44" s="33" t="s">
        <v>87</v>
      </c>
      <c r="E44" s="8"/>
      <c r="F44" s="8"/>
      <c r="G44" s="26">
        <v>4</v>
      </c>
      <c r="H44" s="8">
        <v>4</v>
      </c>
      <c r="I44" s="57"/>
      <c r="J44" s="58"/>
      <c r="K44" s="58"/>
      <c r="L44" s="58"/>
      <c r="M44" s="58"/>
      <c r="N44" s="58"/>
      <c r="O44" s="58"/>
      <c r="P44" s="58"/>
      <c r="Q44" s="58"/>
      <c r="R44" s="58"/>
    </row>
    <row r="45" s="1" customFormat="1" ht="34.95" customHeight="1" spans="1:18">
      <c r="A45" s="8">
        <v>37</v>
      </c>
      <c r="B45" s="32" t="s">
        <v>90</v>
      </c>
      <c r="C45" s="10" t="s">
        <v>91</v>
      </c>
      <c r="D45" s="33" t="s">
        <v>87</v>
      </c>
      <c r="E45" s="8"/>
      <c r="F45" s="8"/>
      <c r="G45" s="26">
        <v>1</v>
      </c>
      <c r="H45" s="8">
        <v>1</v>
      </c>
      <c r="I45" s="57"/>
      <c r="J45" s="58"/>
      <c r="K45" s="58"/>
      <c r="L45" s="58"/>
      <c r="M45" s="58"/>
      <c r="N45" s="58"/>
      <c r="O45" s="58"/>
      <c r="P45" s="58"/>
      <c r="Q45" s="58"/>
      <c r="R45" s="58"/>
    </row>
    <row r="46" s="1" customFormat="1" ht="34.95" customHeight="1" spans="1:18">
      <c r="A46" s="8">
        <v>38</v>
      </c>
      <c r="B46" s="32" t="s">
        <v>92</v>
      </c>
      <c r="C46" s="10" t="s">
        <v>93</v>
      </c>
      <c r="D46" s="33" t="s">
        <v>87</v>
      </c>
      <c r="E46" s="8"/>
      <c r="F46" s="8"/>
      <c r="G46" s="26">
        <v>5</v>
      </c>
      <c r="H46" s="8">
        <v>5</v>
      </c>
      <c r="I46" s="57"/>
      <c r="J46" s="58"/>
      <c r="K46" s="58"/>
      <c r="L46" s="58"/>
      <c r="M46" s="58"/>
      <c r="N46" s="58"/>
      <c r="O46" s="58"/>
      <c r="P46" s="58"/>
      <c r="Q46" s="58"/>
      <c r="R46" s="58"/>
    </row>
    <row r="47" s="1" customFormat="1" ht="34.95" customHeight="1" spans="1:18">
      <c r="A47" s="8">
        <v>39</v>
      </c>
      <c r="B47" s="32" t="s">
        <v>94</v>
      </c>
      <c r="C47" s="10" t="s">
        <v>95</v>
      </c>
      <c r="D47" s="33" t="s">
        <v>87</v>
      </c>
      <c r="E47" s="8"/>
      <c r="F47" s="8"/>
      <c r="G47" s="26">
        <v>5</v>
      </c>
      <c r="H47" s="8">
        <v>5</v>
      </c>
      <c r="I47" s="57"/>
      <c r="J47" s="58"/>
      <c r="K47" s="58"/>
      <c r="L47" s="58"/>
      <c r="M47" s="58"/>
      <c r="N47" s="58"/>
      <c r="O47" s="58"/>
      <c r="P47" s="58"/>
      <c r="Q47" s="58"/>
      <c r="R47" s="58"/>
    </row>
    <row r="48" s="1" customFormat="1" ht="34.95" customHeight="1" spans="1:18">
      <c r="A48" s="8">
        <v>40</v>
      </c>
      <c r="B48" s="32" t="s">
        <v>96</v>
      </c>
      <c r="C48" s="10" t="s">
        <v>97</v>
      </c>
      <c r="D48" s="33" t="s">
        <v>87</v>
      </c>
      <c r="E48" s="8"/>
      <c r="F48" s="8"/>
      <c r="G48" s="26">
        <v>1</v>
      </c>
      <c r="H48" s="8">
        <v>1</v>
      </c>
      <c r="I48" s="57"/>
      <c r="J48" s="58"/>
      <c r="K48" s="58"/>
      <c r="L48" s="58"/>
      <c r="M48" s="58"/>
      <c r="N48" s="58"/>
      <c r="O48" s="58"/>
      <c r="P48" s="58"/>
      <c r="Q48" s="58"/>
      <c r="R48" s="58"/>
    </row>
    <row r="49" s="1" customFormat="1" ht="34.95" customHeight="1" spans="1:18">
      <c r="A49" s="8">
        <v>41</v>
      </c>
      <c r="B49" s="32" t="s">
        <v>98</v>
      </c>
      <c r="C49" s="10" t="s">
        <v>99</v>
      </c>
      <c r="D49" s="33" t="s">
        <v>87</v>
      </c>
      <c r="E49" s="8"/>
      <c r="F49" s="8"/>
      <c r="G49" s="26">
        <v>2</v>
      </c>
      <c r="H49" s="8">
        <v>2</v>
      </c>
      <c r="I49" s="59"/>
      <c r="J49" s="60"/>
      <c r="K49" s="60"/>
      <c r="L49" s="60"/>
      <c r="M49" s="60"/>
      <c r="N49" s="60"/>
      <c r="O49" s="60"/>
      <c r="P49" s="60"/>
      <c r="Q49" s="60"/>
      <c r="R49" s="60"/>
    </row>
    <row r="50" s="1" customFormat="1" ht="34.95" customHeight="1" spans="1:18">
      <c r="A50" s="8">
        <v>42</v>
      </c>
      <c r="B50" s="32" t="s">
        <v>100</v>
      </c>
      <c r="C50" s="10" t="s">
        <v>101</v>
      </c>
      <c r="D50" s="33" t="s">
        <v>87</v>
      </c>
      <c r="E50" s="8"/>
      <c r="F50" s="8"/>
      <c r="G50" s="26">
        <v>10</v>
      </c>
      <c r="H50" s="8">
        <v>10</v>
      </c>
      <c r="I50" s="55">
        <v>1</v>
      </c>
      <c r="J50" s="56">
        <v>16.6</v>
      </c>
      <c r="K50" s="56">
        <v>18.1</v>
      </c>
      <c r="L50" s="56">
        <f>J50*I50</f>
        <v>16.6</v>
      </c>
      <c r="M50" s="56">
        <f>K50*I50</f>
        <v>18.1</v>
      </c>
      <c r="N50" s="56">
        <v>39.5</v>
      </c>
      <c r="O50" s="56">
        <v>34.5</v>
      </c>
      <c r="P50" s="56">
        <v>22.8</v>
      </c>
      <c r="Q50" s="56">
        <f>+N50*O50*P50/1000000</f>
        <v>0.0310707</v>
      </c>
      <c r="R50" s="56">
        <f>+Q50*I50</f>
        <v>0.0310707</v>
      </c>
    </row>
    <row r="51" s="1" customFormat="1" ht="34.95" customHeight="1" spans="1:18">
      <c r="A51" s="8">
        <v>43</v>
      </c>
      <c r="B51" s="32" t="s">
        <v>102</v>
      </c>
      <c r="C51" s="10" t="s">
        <v>103</v>
      </c>
      <c r="D51" s="33" t="s">
        <v>87</v>
      </c>
      <c r="E51" s="8"/>
      <c r="F51" s="8"/>
      <c r="G51" s="26">
        <v>5</v>
      </c>
      <c r="H51" s="8">
        <v>5</v>
      </c>
      <c r="I51" s="57"/>
      <c r="J51" s="58"/>
      <c r="K51" s="58"/>
      <c r="L51" s="58"/>
      <c r="M51" s="58"/>
      <c r="N51" s="58"/>
      <c r="O51" s="58"/>
      <c r="P51" s="58"/>
      <c r="Q51" s="58"/>
      <c r="R51" s="58"/>
    </row>
    <row r="52" s="1" customFormat="1" ht="34.95" customHeight="1" spans="1:18">
      <c r="A52" s="8">
        <v>44</v>
      </c>
      <c r="B52" s="32" t="s">
        <v>104</v>
      </c>
      <c r="C52" s="10" t="s">
        <v>105</v>
      </c>
      <c r="D52" s="33" t="s">
        <v>87</v>
      </c>
      <c r="E52" s="8"/>
      <c r="F52" s="8"/>
      <c r="G52" s="26">
        <v>4</v>
      </c>
      <c r="H52" s="8">
        <v>4</v>
      </c>
      <c r="I52" s="59"/>
      <c r="J52" s="60"/>
      <c r="K52" s="60"/>
      <c r="L52" s="60"/>
      <c r="M52" s="60"/>
      <c r="N52" s="60"/>
      <c r="O52" s="60"/>
      <c r="P52" s="60"/>
      <c r="Q52" s="60"/>
      <c r="R52" s="60"/>
    </row>
    <row r="53" s="1" customFormat="1" ht="34.95" customHeight="1" spans="1:18">
      <c r="A53" s="8">
        <v>45</v>
      </c>
      <c r="B53" s="34" t="s">
        <v>106</v>
      </c>
      <c r="C53" s="29" t="s">
        <v>107</v>
      </c>
      <c r="D53" s="21" t="s">
        <v>87</v>
      </c>
      <c r="E53" s="8"/>
      <c r="F53" s="8"/>
      <c r="G53" s="26">
        <v>10</v>
      </c>
      <c r="H53" s="8">
        <v>5</v>
      </c>
      <c r="I53" s="26">
        <f t="shared" ref="I53:I58" si="11">+G53/H53</f>
        <v>2</v>
      </c>
      <c r="J53" s="8">
        <v>7.9</v>
      </c>
      <c r="K53" s="8">
        <v>8.6</v>
      </c>
      <c r="L53" s="53">
        <f t="shared" ref="L53:L59" si="12">J53*I53</f>
        <v>15.8</v>
      </c>
      <c r="M53" s="37">
        <f t="shared" ref="M53:M59" si="13">K53*I53</f>
        <v>17.2</v>
      </c>
      <c r="N53" s="37">
        <v>40</v>
      </c>
      <c r="O53" s="37">
        <v>28.5</v>
      </c>
      <c r="P53" s="37">
        <v>31</v>
      </c>
      <c r="Q53" s="37">
        <f t="shared" ref="Q53:Q59" si="14">+N53*O53*P53/1000000</f>
        <v>0.03534</v>
      </c>
      <c r="R53" s="37">
        <f t="shared" ref="R53:R59" si="15">+Q53*I53</f>
        <v>0.07068</v>
      </c>
    </row>
    <row r="54" s="1" customFormat="1" ht="34.95" customHeight="1" spans="1:18">
      <c r="A54" s="8">
        <v>46</v>
      </c>
      <c r="B54" s="34" t="s">
        <v>108</v>
      </c>
      <c r="C54" s="29" t="s">
        <v>109</v>
      </c>
      <c r="D54" s="21" t="s">
        <v>87</v>
      </c>
      <c r="E54" s="8"/>
      <c r="F54" s="8"/>
      <c r="G54" s="26">
        <v>10</v>
      </c>
      <c r="H54" s="8">
        <v>5</v>
      </c>
      <c r="I54" s="26">
        <f t="shared" si="11"/>
        <v>2</v>
      </c>
      <c r="J54" s="8">
        <v>7.9</v>
      </c>
      <c r="K54" s="8">
        <v>8.6</v>
      </c>
      <c r="L54" s="53">
        <f t="shared" si="12"/>
        <v>15.8</v>
      </c>
      <c r="M54" s="37">
        <f t="shared" si="13"/>
        <v>17.2</v>
      </c>
      <c r="N54" s="37">
        <v>40</v>
      </c>
      <c r="O54" s="37">
        <v>28.5</v>
      </c>
      <c r="P54" s="37">
        <v>31</v>
      </c>
      <c r="Q54" s="37">
        <f t="shared" si="14"/>
        <v>0.03534</v>
      </c>
      <c r="R54" s="37">
        <f t="shared" si="15"/>
        <v>0.07068</v>
      </c>
    </row>
    <row r="55" s="1" customFormat="1" ht="34.95" customHeight="1" spans="1:18">
      <c r="A55" s="8">
        <v>47</v>
      </c>
      <c r="B55" s="34" t="s">
        <v>110</v>
      </c>
      <c r="C55" s="29" t="s">
        <v>111</v>
      </c>
      <c r="D55" s="21" t="s">
        <v>87</v>
      </c>
      <c r="E55" s="8"/>
      <c r="F55" s="8"/>
      <c r="G55" s="26">
        <v>10</v>
      </c>
      <c r="H55" s="8">
        <v>5</v>
      </c>
      <c r="I55" s="26">
        <f t="shared" si="11"/>
        <v>2</v>
      </c>
      <c r="J55" s="8">
        <v>7.9</v>
      </c>
      <c r="K55" s="8">
        <v>8.6</v>
      </c>
      <c r="L55" s="53">
        <f t="shared" si="12"/>
        <v>15.8</v>
      </c>
      <c r="M55" s="37">
        <f t="shared" si="13"/>
        <v>17.2</v>
      </c>
      <c r="N55" s="37">
        <v>40</v>
      </c>
      <c r="O55" s="37">
        <v>28.5</v>
      </c>
      <c r="P55" s="37">
        <v>31</v>
      </c>
      <c r="Q55" s="37">
        <f t="shared" si="14"/>
        <v>0.03534</v>
      </c>
      <c r="R55" s="37">
        <f t="shared" si="15"/>
        <v>0.07068</v>
      </c>
    </row>
    <row r="56" s="1" customFormat="1" ht="37" customHeight="1" spans="1:18">
      <c r="A56" s="8">
        <v>48</v>
      </c>
      <c r="B56" s="34" t="s">
        <v>112</v>
      </c>
      <c r="C56" s="29" t="s">
        <v>113</v>
      </c>
      <c r="D56" s="21" t="s">
        <v>87</v>
      </c>
      <c r="E56" s="8"/>
      <c r="F56" s="8"/>
      <c r="G56" s="26">
        <v>10</v>
      </c>
      <c r="H56" s="8">
        <v>5</v>
      </c>
      <c r="I56" s="26">
        <f t="shared" si="11"/>
        <v>2</v>
      </c>
      <c r="J56" s="37">
        <v>15.82</v>
      </c>
      <c r="K56" s="37">
        <v>19.2</v>
      </c>
      <c r="L56" s="53">
        <f t="shared" si="12"/>
        <v>31.64</v>
      </c>
      <c r="M56" s="37">
        <f t="shared" si="13"/>
        <v>38.4</v>
      </c>
      <c r="N56" s="37">
        <v>40</v>
      </c>
      <c r="O56" s="37">
        <v>28.5</v>
      </c>
      <c r="P56" s="37">
        <v>31</v>
      </c>
      <c r="Q56" s="37">
        <f t="shared" si="14"/>
        <v>0.03534</v>
      </c>
      <c r="R56" s="37">
        <f t="shared" si="15"/>
        <v>0.07068</v>
      </c>
    </row>
    <row r="57" s="1" customFormat="1" ht="37" customHeight="1" spans="1:18">
      <c r="A57" s="8">
        <v>49</v>
      </c>
      <c r="B57" s="34" t="s">
        <v>114</v>
      </c>
      <c r="C57" s="29" t="s">
        <v>115</v>
      </c>
      <c r="D57" s="21" t="s">
        <v>87</v>
      </c>
      <c r="E57" s="8"/>
      <c r="F57" s="8"/>
      <c r="G57" s="26">
        <v>8</v>
      </c>
      <c r="H57" s="8">
        <v>4</v>
      </c>
      <c r="I57" s="26">
        <f t="shared" si="11"/>
        <v>2</v>
      </c>
      <c r="J57" s="37">
        <v>18.32</v>
      </c>
      <c r="K57" s="37">
        <v>19</v>
      </c>
      <c r="L57" s="53">
        <f t="shared" si="12"/>
        <v>36.64</v>
      </c>
      <c r="M57" s="37">
        <f t="shared" si="13"/>
        <v>38</v>
      </c>
      <c r="N57" s="37">
        <v>46</v>
      </c>
      <c r="O57" s="37">
        <v>23</v>
      </c>
      <c r="P57" s="37">
        <v>37.5</v>
      </c>
      <c r="Q57" s="37">
        <f t="shared" si="14"/>
        <v>0.039675</v>
      </c>
      <c r="R57" s="37">
        <f t="shared" si="15"/>
        <v>0.07935</v>
      </c>
    </row>
    <row r="58" s="1" customFormat="1" ht="37" customHeight="1" spans="1:18">
      <c r="A58" s="8">
        <v>50</v>
      </c>
      <c r="B58" s="34" t="s">
        <v>116</v>
      </c>
      <c r="C58" s="29" t="s">
        <v>117</v>
      </c>
      <c r="D58" s="21" t="s">
        <v>87</v>
      </c>
      <c r="E58" s="8"/>
      <c r="F58" s="8"/>
      <c r="G58" s="26">
        <v>8</v>
      </c>
      <c r="H58" s="8">
        <v>4</v>
      </c>
      <c r="I58" s="26">
        <f t="shared" si="11"/>
        <v>2</v>
      </c>
      <c r="J58" s="37">
        <v>18.32</v>
      </c>
      <c r="K58" s="37">
        <v>19.64</v>
      </c>
      <c r="L58" s="53">
        <f t="shared" si="12"/>
        <v>36.64</v>
      </c>
      <c r="M58" s="37">
        <f t="shared" si="13"/>
        <v>39.28</v>
      </c>
      <c r="N58" s="37">
        <v>46</v>
      </c>
      <c r="O58" s="37">
        <v>23</v>
      </c>
      <c r="P58" s="37">
        <v>37.5</v>
      </c>
      <c r="Q58" s="37">
        <f t="shared" si="14"/>
        <v>0.039675</v>
      </c>
      <c r="R58" s="37">
        <f t="shared" si="15"/>
        <v>0.07935</v>
      </c>
    </row>
    <row r="59" s="1" customFormat="1" ht="37" customHeight="1" spans="1:18">
      <c r="A59" s="8">
        <v>51</v>
      </c>
      <c r="B59" s="34" t="s">
        <v>114</v>
      </c>
      <c r="C59" s="29" t="s">
        <v>115</v>
      </c>
      <c r="D59" s="21" t="s">
        <v>87</v>
      </c>
      <c r="E59" s="8"/>
      <c r="F59" s="8"/>
      <c r="G59" s="26">
        <v>1</v>
      </c>
      <c r="H59" s="8">
        <v>1</v>
      </c>
      <c r="I59" s="55">
        <v>1</v>
      </c>
      <c r="J59" s="56">
        <v>18.32</v>
      </c>
      <c r="K59" s="56">
        <v>19.64</v>
      </c>
      <c r="L59" s="56">
        <f t="shared" si="12"/>
        <v>18.32</v>
      </c>
      <c r="M59" s="56">
        <f t="shared" si="13"/>
        <v>19.64</v>
      </c>
      <c r="N59" s="56">
        <v>46</v>
      </c>
      <c r="O59" s="56">
        <v>23</v>
      </c>
      <c r="P59" s="56">
        <v>37.5</v>
      </c>
      <c r="Q59" s="56">
        <f t="shared" si="14"/>
        <v>0.039675</v>
      </c>
      <c r="R59" s="56">
        <f t="shared" si="15"/>
        <v>0.039675</v>
      </c>
    </row>
    <row r="60" s="1" customFormat="1" ht="37" customHeight="1" spans="1:18">
      <c r="A60" s="8">
        <v>52</v>
      </c>
      <c r="B60" s="34" t="s">
        <v>116</v>
      </c>
      <c r="C60" s="29" t="s">
        <v>117</v>
      </c>
      <c r="D60" s="21" t="s">
        <v>87</v>
      </c>
      <c r="E60" s="8"/>
      <c r="F60" s="8"/>
      <c r="G60" s="26">
        <v>1</v>
      </c>
      <c r="H60" s="8">
        <v>1</v>
      </c>
      <c r="I60" s="59"/>
      <c r="J60" s="60"/>
      <c r="K60" s="60"/>
      <c r="L60" s="60"/>
      <c r="M60" s="60"/>
      <c r="N60" s="60"/>
      <c r="O60" s="60"/>
      <c r="P60" s="60"/>
      <c r="Q60" s="60"/>
      <c r="R60" s="60"/>
    </row>
    <row r="61" s="1" customFormat="1" ht="37" customHeight="1" spans="1:18">
      <c r="A61" s="8">
        <v>53</v>
      </c>
      <c r="B61" s="27" t="s">
        <v>118</v>
      </c>
      <c r="C61" s="35" t="s">
        <v>119</v>
      </c>
      <c r="D61" s="21" t="s">
        <v>87</v>
      </c>
      <c r="E61" s="8"/>
      <c r="F61" s="8"/>
      <c r="G61" s="26">
        <v>9</v>
      </c>
      <c r="H61" s="26">
        <v>9</v>
      </c>
      <c r="I61" s="55">
        <f>+G61/H61</f>
        <v>1</v>
      </c>
      <c r="J61" s="56">
        <v>7</v>
      </c>
      <c r="K61" s="56">
        <v>8</v>
      </c>
      <c r="L61" s="56">
        <f>J61*I61</f>
        <v>7</v>
      </c>
      <c r="M61" s="56">
        <f>K61*I61</f>
        <v>8</v>
      </c>
      <c r="N61" s="56">
        <v>38</v>
      </c>
      <c r="O61" s="56">
        <v>28</v>
      </c>
      <c r="P61" s="56">
        <v>18</v>
      </c>
      <c r="Q61" s="56">
        <f>+N61*O61*P61/1000000</f>
        <v>0.019152</v>
      </c>
      <c r="R61" s="56">
        <f>+Q61*I61</f>
        <v>0.019152</v>
      </c>
    </row>
    <row r="62" s="1" customFormat="1" ht="37" customHeight="1" spans="1:18">
      <c r="A62" s="8">
        <v>54</v>
      </c>
      <c r="B62" s="27" t="s">
        <v>120</v>
      </c>
      <c r="C62" s="35" t="s">
        <v>121</v>
      </c>
      <c r="D62" s="21"/>
      <c r="E62" s="8"/>
      <c r="F62" s="8"/>
      <c r="G62" s="26">
        <v>9</v>
      </c>
      <c r="H62" s="26">
        <v>9</v>
      </c>
      <c r="I62" s="57"/>
      <c r="J62" s="58"/>
      <c r="K62" s="58"/>
      <c r="L62" s="58"/>
      <c r="M62" s="58"/>
      <c r="N62" s="58"/>
      <c r="O62" s="58"/>
      <c r="P62" s="58"/>
      <c r="Q62" s="58"/>
      <c r="R62" s="58"/>
    </row>
    <row r="63" s="1" customFormat="1" ht="37" customHeight="1" spans="1:18">
      <c r="A63" s="8">
        <v>55</v>
      </c>
      <c r="B63" s="27" t="s">
        <v>122</v>
      </c>
      <c r="C63" s="36" t="s">
        <v>123</v>
      </c>
      <c r="D63" s="21" t="s">
        <v>87</v>
      </c>
      <c r="E63" s="8"/>
      <c r="F63" s="8"/>
      <c r="G63" s="26">
        <v>2</v>
      </c>
      <c r="H63" s="8">
        <f>10-8</f>
        <v>2</v>
      </c>
      <c r="I63" s="59"/>
      <c r="J63" s="60"/>
      <c r="K63" s="60"/>
      <c r="L63" s="60"/>
      <c r="M63" s="60"/>
      <c r="N63" s="60"/>
      <c r="O63" s="60"/>
      <c r="P63" s="60"/>
      <c r="Q63" s="60"/>
      <c r="R63" s="60"/>
    </row>
    <row r="64" s="1" customFormat="1" ht="37" customHeight="1" spans="1:18">
      <c r="A64" s="8">
        <v>56</v>
      </c>
      <c r="B64" s="34" t="s">
        <v>124</v>
      </c>
      <c r="C64" s="29" t="s">
        <v>125</v>
      </c>
      <c r="D64" s="21" t="s">
        <v>87</v>
      </c>
      <c r="E64" s="8"/>
      <c r="F64" s="8"/>
      <c r="G64" s="26">
        <v>2</v>
      </c>
      <c r="H64" s="8">
        <v>2</v>
      </c>
      <c r="I64" s="55">
        <f>+G64/H64</f>
        <v>1</v>
      </c>
      <c r="J64" s="56">
        <v>7</v>
      </c>
      <c r="K64" s="56">
        <v>8</v>
      </c>
      <c r="L64" s="56">
        <f>J64*I64</f>
        <v>7</v>
      </c>
      <c r="M64" s="56">
        <f>K64*I64</f>
        <v>8</v>
      </c>
      <c r="N64" s="56">
        <v>38</v>
      </c>
      <c r="O64" s="56">
        <v>28</v>
      </c>
      <c r="P64" s="56">
        <v>18</v>
      </c>
      <c r="Q64" s="56">
        <f>+N64*O64*P64/1000000</f>
        <v>0.019152</v>
      </c>
      <c r="R64" s="56">
        <f>+Q64*I64</f>
        <v>0.019152</v>
      </c>
    </row>
    <row r="65" s="1" customFormat="1" ht="37" customHeight="1" spans="1:18">
      <c r="A65" s="8">
        <v>57</v>
      </c>
      <c r="B65" s="34" t="s">
        <v>126</v>
      </c>
      <c r="C65" s="29" t="s">
        <v>127</v>
      </c>
      <c r="D65" s="21" t="s">
        <v>87</v>
      </c>
      <c r="E65" s="8"/>
      <c r="F65" s="8"/>
      <c r="G65" s="26">
        <v>2</v>
      </c>
      <c r="H65" s="8">
        <f>10-8</f>
        <v>2</v>
      </c>
      <c r="I65" s="59"/>
      <c r="J65" s="60"/>
      <c r="K65" s="60"/>
      <c r="L65" s="60"/>
      <c r="M65" s="60"/>
      <c r="N65" s="60"/>
      <c r="O65" s="60"/>
      <c r="P65" s="60"/>
      <c r="Q65" s="60"/>
      <c r="R65" s="60"/>
    </row>
    <row r="66" s="1" customFormat="1" ht="37" customHeight="1" spans="1:18">
      <c r="A66" s="8">
        <v>58</v>
      </c>
      <c r="B66" s="7" t="s">
        <v>128</v>
      </c>
      <c r="C66" s="10" t="s">
        <v>129</v>
      </c>
      <c r="D66" s="7"/>
      <c r="E66" s="8"/>
      <c r="F66" s="8"/>
      <c r="G66" s="26">
        <v>6</v>
      </c>
      <c r="H66" s="8">
        <v>1</v>
      </c>
      <c r="I66" s="26">
        <f>G66/H66</f>
        <v>6</v>
      </c>
      <c r="J66" s="8">
        <v>29</v>
      </c>
      <c r="K66" s="8">
        <v>32.5</v>
      </c>
      <c r="L66" s="8">
        <f>J66*I66</f>
        <v>174</v>
      </c>
      <c r="M66" s="8">
        <f>K66*I66</f>
        <v>195</v>
      </c>
      <c r="N66" s="8">
        <v>174</v>
      </c>
      <c r="O66" s="8">
        <v>40.5</v>
      </c>
      <c r="P66" s="8">
        <v>41</v>
      </c>
      <c r="Q66" s="8">
        <f>P66*O66*N66/1000000</f>
        <v>0.288927</v>
      </c>
      <c r="R66" s="8">
        <f>Q66*I66</f>
        <v>1.733562</v>
      </c>
    </row>
    <row r="67" s="1" customFormat="1" ht="34.95" customHeight="1" spans="1:18">
      <c r="A67" s="8">
        <v>59</v>
      </c>
      <c r="B67" s="7" t="s">
        <v>130</v>
      </c>
      <c r="C67" s="10" t="s">
        <v>131</v>
      </c>
      <c r="D67" s="8"/>
      <c r="E67" s="24"/>
      <c r="F67" s="25"/>
      <c r="G67" s="23">
        <v>200</v>
      </c>
      <c r="H67" s="26">
        <v>100</v>
      </c>
      <c r="I67" s="26">
        <f>G67/H67</f>
        <v>2</v>
      </c>
      <c r="J67" s="52">
        <v>24</v>
      </c>
      <c r="K67" s="52">
        <v>25</v>
      </c>
      <c r="L67" s="37">
        <f t="shared" ref="L67:L83" si="16">J67*I67</f>
        <v>48</v>
      </c>
      <c r="M67" s="37">
        <f t="shared" ref="M67:M83" si="17">K67*I67</f>
        <v>50</v>
      </c>
      <c r="N67" s="61">
        <v>44</v>
      </c>
      <c r="O67" s="51">
        <v>31.5</v>
      </c>
      <c r="P67" s="61">
        <v>24.5</v>
      </c>
      <c r="Q67" s="38">
        <f>N67*O67*P67/1000000</f>
        <v>0.033957</v>
      </c>
      <c r="R67" s="38">
        <f>Q67*I67</f>
        <v>0.067914</v>
      </c>
    </row>
    <row r="68" s="1" customFormat="1" ht="34.95" customHeight="1" spans="1:18">
      <c r="A68" s="8">
        <v>60</v>
      </c>
      <c r="B68" s="7" t="s">
        <v>132</v>
      </c>
      <c r="C68" s="10" t="s">
        <v>133</v>
      </c>
      <c r="D68" s="8"/>
      <c r="E68" s="24"/>
      <c r="F68" s="25"/>
      <c r="G68" s="23">
        <v>10</v>
      </c>
      <c r="H68" s="23">
        <v>10</v>
      </c>
      <c r="I68" s="55">
        <f>G68/H68</f>
        <v>1</v>
      </c>
      <c r="J68" s="62">
        <v>12</v>
      </c>
      <c r="K68" s="62">
        <v>13</v>
      </c>
      <c r="L68" s="37">
        <f t="shared" si="16"/>
        <v>12</v>
      </c>
      <c r="M68" s="37">
        <f t="shared" si="17"/>
        <v>13</v>
      </c>
      <c r="N68" s="63">
        <v>33</v>
      </c>
      <c r="O68" s="63">
        <v>47</v>
      </c>
      <c r="P68" s="63">
        <v>23</v>
      </c>
      <c r="Q68" s="68">
        <f>N68*O68*P68/1000000</f>
        <v>0.035673</v>
      </c>
      <c r="R68" s="68">
        <f>Q68*I68</f>
        <v>0.035673</v>
      </c>
    </row>
    <row r="69" s="1" customFormat="1" ht="34.95" customHeight="1" spans="1:18">
      <c r="A69" s="8">
        <v>61</v>
      </c>
      <c r="B69" s="7" t="s">
        <v>134</v>
      </c>
      <c r="C69" s="10" t="s">
        <v>135</v>
      </c>
      <c r="D69" s="8"/>
      <c r="E69" s="24"/>
      <c r="F69" s="25"/>
      <c r="G69" s="23">
        <v>10</v>
      </c>
      <c r="H69" s="23">
        <v>10</v>
      </c>
      <c r="I69" s="57"/>
      <c r="J69" s="64"/>
      <c r="K69" s="64"/>
      <c r="L69" s="37">
        <f t="shared" si="16"/>
        <v>0</v>
      </c>
      <c r="M69" s="37">
        <f t="shared" si="17"/>
        <v>0</v>
      </c>
      <c r="N69" s="65"/>
      <c r="O69" s="65"/>
      <c r="P69" s="65"/>
      <c r="Q69" s="69"/>
      <c r="R69" s="69"/>
    </row>
    <row r="70" s="1" customFormat="1" ht="34.95" customHeight="1" spans="1:18">
      <c r="A70" s="8">
        <v>62</v>
      </c>
      <c r="B70" s="7" t="s">
        <v>136</v>
      </c>
      <c r="C70" s="10" t="s">
        <v>137</v>
      </c>
      <c r="D70" s="8"/>
      <c r="E70" s="24"/>
      <c r="F70" s="25"/>
      <c r="G70" s="23">
        <v>10</v>
      </c>
      <c r="H70" s="23">
        <v>10</v>
      </c>
      <c r="I70" s="59"/>
      <c r="J70" s="66"/>
      <c r="K70" s="66"/>
      <c r="L70" s="37">
        <f t="shared" si="16"/>
        <v>0</v>
      </c>
      <c r="M70" s="37">
        <f t="shared" si="17"/>
        <v>0</v>
      </c>
      <c r="N70" s="67"/>
      <c r="O70" s="67"/>
      <c r="P70" s="67"/>
      <c r="Q70" s="70"/>
      <c r="R70" s="70"/>
    </row>
    <row r="71" s="1" customFormat="1" ht="34.95" customHeight="1" spans="1:18">
      <c r="A71" s="8">
        <v>63</v>
      </c>
      <c r="B71" s="7" t="s">
        <v>138</v>
      </c>
      <c r="C71" s="10" t="s">
        <v>139</v>
      </c>
      <c r="D71" s="8"/>
      <c r="E71" s="24"/>
      <c r="F71" s="25"/>
      <c r="G71" s="23">
        <v>10</v>
      </c>
      <c r="H71" s="23">
        <v>10</v>
      </c>
      <c r="I71" s="55">
        <f>G71/H71</f>
        <v>1</v>
      </c>
      <c r="J71" s="62">
        <v>15</v>
      </c>
      <c r="K71" s="62">
        <v>16</v>
      </c>
      <c r="L71" s="37">
        <f t="shared" si="16"/>
        <v>15</v>
      </c>
      <c r="M71" s="37">
        <f t="shared" si="17"/>
        <v>16</v>
      </c>
      <c r="N71" s="63">
        <v>38</v>
      </c>
      <c r="O71" s="63">
        <v>38</v>
      </c>
      <c r="P71" s="63">
        <v>29</v>
      </c>
      <c r="Q71" s="68">
        <f>N71*O71*P71/1000000</f>
        <v>0.041876</v>
      </c>
      <c r="R71" s="68">
        <f>Q71*I71</f>
        <v>0.041876</v>
      </c>
    </row>
    <row r="72" s="1" customFormat="1" ht="34.95" customHeight="1" spans="1:18">
      <c r="A72" s="8">
        <v>64</v>
      </c>
      <c r="B72" s="7" t="s">
        <v>140</v>
      </c>
      <c r="C72" s="10" t="s">
        <v>141</v>
      </c>
      <c r="D72" s="8"/>
      <c r="E72" s="24"/>
      <c r="F72" s="25"/>
      <c r="G72" s="23">
        <v>5</v>
      </c>
      <c r="H72" s="23">
        <v>5</v>
      </c>
      <c r="I72" s="57"/>
      <c r="J72" s="64"/>
      <c r="K72" s="64"/>
      <c r="L72" s="37">
        <f t="shared" si="16"/>
        <v>0</v>
      </c>
      <c r="M72" s="37">
        <f t="shared" si="17"/>
        <v>0</v>
      </c>
      <c r="N72" s="65"/>
      <c r="O72" s="65"/>
      <c r="P72" s="65"/>
      <c r="Q72" s="69"/>
      <c r="R72" s="69"/>
    </row>
    <row r="73" s="1" customFormat="1" ht="34.95" customHeight="1" spans="1:18">
      <c r="A73" s="8">
        <v>65</v>
      </c>
      <c r="B73" s="7" t="s">
        <v>142</v>
      </c>
      <c r="C73" s="10" t="s">
        <v>143</v>
      </c>
      <c r="D73" s="8"/>
      <c r="E73" s="24"/>
      <c r="F73" s="25"/>
      <c r="G73" s="23">
        <v>5</v>
      </c>
      <c r="H73" s="23">
        <v>5</v>
      </c>
      <c r="I73" s="57"/>
      <c r="J73" s="64"/>
      <c r="K73" s="64"/>
      <c r="L73" s="37">
        <f t="shared" si="16"/>
        <v>0</v>
      </c>
      <c r="M73" s="37">
        <f t="shared" si="17"/>
        <v>0</v>
      </c>
      <c r="N73" s="65"/>
      <c r="O73" s="65"/>
      <c r="P73" s="65"/>
      <c r="Q73" s="69"/>
      <c r="R73" s="69"/>
    </row>
    <row r="74" s="1" customFormat="1" ht="34.95" customHeight="1" spans="1:18">
      <c r="A74" s="8">
        <v>66</v>
      </c>
      <c r="B74" s="7" t="s">
        <v>144</v>
      </c>
      <c r="C74" s="10" t="s">
        <v>145</v>
      </c>
      <c r="D74" s="8"/>
      <c r="E74" s="24"/>
      <c r="F74" s="25"/>
      <c r="G74" s="23">
        <v>5</v>
      </c>
      <c r="H74" s="23">
        <v>5</v>
      </c>
      <c r="I74" s="57"/>
      <c r="J74" s="64"/>
      <c r="K74" s="64"/>
      <c r="L74" s="37">
        <f t="shared" si="16"/>
        <v>0</v>
      </c>
      <c r="M74" s="37">
        <f t="shared" si="17"/>
        <v>0</v>
      </c>
      <c r="N74" s="65"/>
      <c r="O74" s="65"/>
      <c r="P74" s="65"/>
      <c r="Q74" s="69"/>
      <c r="R74" s="69"/>
    </row>
    <row r="75" s="1" customFormat="1" ht="34.95" customHeight="1" spans="1:18">
      <c r="A75" s="8">
        <v>67</v>
      </c>
      <c r="B75" s="7" t="s">
        <v>146</v>
      </c>
      <c r="C75" s="10" t="s">
        <v>147</v>
      </c>
      <c r="D75" s="8"/>
      <c r="E75" s="24"/>
      <c r="F75" s="25"/>
      <c r="G75" s="23">
        <v>5</v>
      </c>
      <c r="H75" s="23">
        <v>5</v>
      </c>
      <c r="I75" s="57"/>
      <c r="J75" s="64"/>
      <c r="K75" s="64"/>
      <c r="L75" s="37">
        <f t="shared" si="16"/>
        <v>0</v>
      </c>
      <c r="M75" s="37">
        <f t="shared" si="17"/>
        <v>0</v>
      </c>
      <c r="N75" s="65"/>
      <c r="O75" s="65"/>
      <c r="P75" s="65"/>
      <c r="Q75" s="69"/>
      <c r="R75" s="69"/>
    </row>
    <row r="76" s="1" customFormat="1" ht="34.95" customHeight="1" spans="1:18">
      <c r="A76" s="8">
        <v>68</v>
      </c>
      <c r="B76" s="7" t="s">
        <v>148</v>
      </c>
      <c r="C76" s="10" t="s">
        <v>149</v>
      </c>
      <c r="D76" s="8"/>
      <c r="E76" s="24"/>
      <c r="F76" s="25"/>
      <c r="G76" s="23">
        <v>5</v>
      </c>
      <c r="H76" s="23">
        <v>5</v>
      </c>
      <c r="I76" s="57"/>
      <c r="J76" s="64"/>
      <c r="K76" s="64"/>
      <c r="L76" s="37">
        <f t="shared" si="16"/>
        <v>0</v>
      </c>
      <c r="M76" s="37">
        <f t="shared" si="17"/>
        <v>0</v>
      </c>
      <c r="N76" s="65"/>
      <c r="O76" s="65"/>
      <c r="P76" s="65"/>
      <c r="Q76" s="69"/>
      <c r="R76" s="69"/>
    </row>
    <row r="77" s="1" customFormat="1" ht="34.95" customHeight="1" spans="1:18">
      <c r="A77" s="8">
        <v>69</v>
      </c>
      <c r="B77" s="7" t="s">
        <v>150</v>
      </c>
      <c r="C77" s="10" t="s">
        <v>151</v>
      </c>
      <c r="D77" s="8"/>
      <c r="E77" s="24"/>
      <c r="F77" s="25"/>
      <c r="G77" s="23">
        <v>100</v>
      </c>
      <c r="H77" s="23">
        <v>100</v>
      </c>
      <c r="I77" s="57"/>
      <c r="J77" s="64"/>
      <c r="K77" s="64"/>
      <c r="L77" s="37">
        <f t="shared" si="16"/>
        <v>0</v>
      </c>
      <c r="M77" s="37">
        <f t="shared" si="17"/>
        <v>0</v>
      </c>
      <c r="N77" s="65"/>
      <c r="O77" s="65"/>
      <c r="P77" s="65"/>
      <c r="Q77" s="69"/>
      <c r="R77" s="69"/>
    </row>
    <row r="78" s="1" customFormat="1" ht="34.95" customHeight="1" spans="1:18">
      <c r="A78" s="8">
        <v>70</v>
      </c>
      <c r="B78" s="7" t="s">
        <v>152</v>
      </c>
      <c r="C78" s="10" t="s">
        <v>153</v>
      </c>
      <c r="D78" s="8"/>
      <c r="E78" s="24"/>
      <c r="F78" s="25"/>
      <c r="G78" s="23">
        <v>100</v>
      </c>
      <c r="H78" s="23">
        <v>100</v>
      </c>
      <c r="I78" s="57"/>
      <c r="J78" s="64"/>
      <c r="K78" s="64"/>
      <c r="L78" s="37">
        <f t="shared" si="16"/>
        <v>0</v>
      </c>
      <c r="M78" s="37">
        <f t="shared" si="17"/>
        <v>0</v>
      </c>
      <c r="N78" s="65"/>
      <c r="O78" s="65"/>
      <c r="P78" s="65"/>
      <c r="Q78" s="69"/>
      <c r="R78" s="69"/>
    </row>
    <row r="79" s="1" customFormat="1" ht="34.95" customHeight="1" spans="1:18">
      <c r="A79" s="8">
        <v>71</v>
      </c>
      <c r="B79" s="7" t="s">
        <v>154</v>
      </c>
      <c r="C79" s="10" t="s">
        <v>155</v>
      </c>
      <c r="D79" s="8"/>
      <c r="E79" s="24"/>
      <c r="F79" s="25"/>
      <c r="G79" s="23">
        <v>10</v>
      </c>
      <c r="H79" s="23">
        <v>10</v>
      </c>
      <c r="I79" s="55">
        <f>G79/H79</f>
        <v>1</v>
      </c>
      <c r="J79" s="62">
        <v>13</v>
      </c>
      <c r="K79" s="62">
        <v>14</v>
      </c>
      <c r="L79" s="56">
        <f t="shared" si="16"/>
        <v>13</v>
      </c>
      <c r="M79" s="56">
        <f t="shared" si="17"/>
        <v>14</v>
      </c>
      <c r="N79" s="63">
        <v>45</v>
      </c>
      <c r="O79" s="63">
        <v>61</v>
      </c>
      <c r="P79" s="63">
        <v>34</v>
      </c>
      <c r="Q79" s="68">
        <f t="shared" ref="Q79:Q83" si="18">N79*O79*P79/1000000</f>
        <v>0.09333</v>
      </c>
      <c r="R79" s="68">
        <f t="shared" ref="R79:R83" si="19">Q79*I79</f>
        <v>0.09333</v>
      </c>
    </row>
    <row r="80" s="1" customFormat="1" ht="34.95" customHeight="1" spans="1:18">
      <c r="A80" s="8">
        <v>72</v>
      </c>
      <c r="B80" s="7" t="s">
        <v>156</v>
      </c>
      <c r="C80" s="10" t="s">
        <v>157</v>
      </c>
      <c r="D80" s="8"/>
      <c r="E80" s="24"/>
      <c r="F80" s="25"/>
      <c r="G80" s="23">
        <v>40</v>
      </c>
      <c r="H80" s="26">
        <v>40</v>
      </c>
      <c r="I80" s="26">
        <f>G80/H80</f>
        <v>1</v>
      </c>
      <c r="J80" s="52">
        <v>10</v>
      </c>
      <c r="K80" s="52">
        <v>11</v>
      </c>
      <c r="L80" s="37">
        <f t="shared" si="16"/>
        <v>10</v>
      </c>
      <c r="M80" s="37">
        <f t="shared" si="17"/>
        <v>11</v>
      </c>
      <c r="N80" s="51">
        <v>52</v>
      </c>
      <c r="O80" s="51">
        <v>34</v>
      </c>
      <c r="P80" s="51">
        <v>38</v>
      </c>
      <c r="Q80" s="38">
        <f t="shared" si="18"/>
        <v>0.067184</v>
      </c>
      <c r="R80" s="38">
        <f t="shared" si="19"/>
        <v>0.067184</v>
      </c>
    </row>
    <row r="81" s="1" customFormat="1" ht="34.95" customHeight="1" spans="1:18">
      <c r="A81" s="8">
        <v>73</v>
      </c>
      <c r="B81" s="7" t="s">
        <v>158</v>
      </c>
      <c r="C81" s="10" t="s">
        <v>159</v>
      </c>
      <c r="D81" s="8"/>
      <c r="E81" s="24"/>
      <c r="F81" s="25"/>
      <c r="G81" s="23">
        <v>100</v>
      </c>
      <c r="H81" s="23">
        <v>100</v>
      </c>
      <c r="I81" s="26">
        <f>G81/H81</f>
        <v>1</v>
      </c>
      <c r="J81" s="52">
        <v>2</v>
      </c>
      <c r="K81" s="52">
        <v>3</v>
      </c>
      <c r="L81" s="37">
        <f t="shared" si="16"/>
        <v>2</v>
      </c>
      <c r="M81" s="37">
        <f t="shared" si="17"/>
        <v>3</v>
      </c>
      <c r="N81" s="51">
        <v>53</v>
      </c>
      <c r="O81" s="51">
        <v>35</v>
      </c>
      <c r="P81" s="51">
        <v>39</v>
      </c>
      <c r="Q81" s="38">
        <f t="shared" si="18"/>
        <v>0.072345</v>
      </c>
      <c r="R81" s="38">
        <f t="shared" si="19"/>
        <v>0.072345</v>
      </c>
    </row>
    <row r="82" s="1" customFormat="1" ht="34.95" customHeight="1" spans="1:18">
      <c r="A82" s="8">
        <v>74</v>
      </c>
      <c r="B82" s="7" t="s">
        <v>160</v>
      </c>
      <c r="C82" s="10" t="s">
        <v>161</v>
      </c>
      <c r="D82" s="8"/>
      <c r="E82" s="24"/>
      <c r="F82" s="25"/>
      <c r="G82" s="23">
        <v>82</v>
      </c>
      <c r="H82" s="23">
        <v>82</v>
      </c>
      <c r="I82" s="26">
        <f>G82/H82</f>
        <v>1</v>
      </c>
      <c r="J82" s="52">
        <v>9</v>
      </c>
      <c r="K82" s="52">
        <v>11</v>
      </c>
      <c r="L82" s="37">
        <f t="shared" si="16"/>
        <v>9</v>
      </c>
      <c r="M82" s="37">
        <f t="shared" si="17"/>
        <v>11</v>
      </c>
      <c r="N82" s="51">
        <v>45</v>
      </c>
      <c r="O82" s="51">
        <v>36</v>
      </c>
      <c r="P82" s="51">
        <v>23</v>
      </c>
      <c r="Q82" s="38">
        <f t="shared" si="18"/>
        <v>0.03726</v>
      </c>
      <c r="R82" s="38">
        <f t="shared" si="19"/>
        <v>0.03726</v>
      </c>
    </row>
    <row r="83" s="1" customFormat="1" ht="34.95" customHeight="1" spans="1:18">
      <c r="A83" s="8">
        <v>75</v>
      </c>
      <c r="B83" s="7" t="s">
        <v>55</v>
      </c>
      <c r="C83" s="10" t="s">
        <v>162</v>
      </c>
      <c r="D83" s="8"/>
      <c r="E83" s="24"/>
      <c r="F83" s="25"/>
      <c r="G83" s="23">
        <v>200</v>
      </c>
      <c r="H83" s="23">
        <v>200</v>
      </c>
      <c r="I83" s="55">
        <f>G83/H83</f>
        <v>1</v>
      </c>
      <c r="J83" s="62">
        <v>18</v>
      </c>
      <c r="K83" s="62">
        <v>20.3</v>
      </c>
      <c r="L83" s="56">
        <f t="shared" si="16"/>
        <v>18</v>
      </c>
      <c r="M83" s="56">
        <f t="shared" si="17"/>
        <v>20.3</v>
      </c>
      <c r="N83" s="63">
        <v>78</v>
      </c>
      <c r="O83" s="63">
        <v>39</v>
      </c>
      <c r="P83" s="63">
        <v>31</v>
      </c>
      <c r="Q83" s="68">
        <f t="shared" si="18"/>
        <v>0.094302</v>
      </c>
      <c r="R83" s="68">
        <f t="shared" si="19"/>
        <v>0.094302</v>
      </c>
    </row>
    <row r="84" s="1" customFormat="1" ht="34.95" customHeight="1" spans="1:18">
      <c r="A84" s="8">
        <v>76</v>
      </c>
      <c r="B84" s="8" t="s">
        <v>53</v>
      </c>
      <c r="C84" s="10" t="s">
        <v>162</v>
      </c>
      <c r="D84" s="8"/>
      <c r="E84" s="24"/>
      <c r="F84" s="25"/>
      <c r="G84" s="23">
        <v>200</v>
      </c>
      <c r="H84" s="23">
        <v>200</v>
      </c>
      <c r="I84" s="57"/>
      <c r="J84" s="64"/>
      <c r="K84" s="64"/>
      <c r="L84" s="58"/>
      <c r="M84" s="58"/>
      <c r="N84" s="65"/>
      <c r="O84" s="65"/>
      <c r="P84" s="65"/>
      <c r="Q84" s="69"/>
      <c r="R84" s="69"/>
    </row>
    <row r="85" s="1" customFormat="1" ht="34.95" customHeight="1" spans="1:18">
      <c r="A85" s="8">
        <v>77</v>
      </c>
      <c r="B85" s="8" t="s">
        <v>163</v>
      </c>
      <c r="C85" s="10" t="s">
        <v>162</v>
      </c>
      <c r="D85" s="8"/>
      <c r="E85" s="24"/>
      <c r="F85" s="25"/>
      <c r="G85" s="23">
        <v>50</v>
      </c>
      <c r="H85" s="23">
        <v>50</v>
      </c>
      <c r="I85" s="57"/>
      <c r="J85" s="64"/>
      <c r="K85" s="64"/>
      <c r="L85" s="58"/>
      <c r="M85" s="58"/>
      <c r="N85" s="65"/>
      <c r="O85" s="65"/>
      <c r="P85" s="65"/>
      <c r="Q85" s="69"/>
      <c r="R85" s="69"/>
    </row>
    <row r="86" s="1" customFormat="1" ht="34.95" customHeight="1" spans="1:18">
      <c r="A86" s="8">
        <v>78</v>
      </c>
      <c r="B86" s="8" t="s">
        <v>164</v>
      </c>
      <c r="C86" s="10" t="s">
        <v>162</v>
      </c>
      <c r="D86" s="8"/>
      <c r="E86" s="24"/>
      <c r="F86" s="25"/>
      <c r="G86" s="23">
        <v>50</v>
      </c>
      <c r="H86" s="23">
        <v>50</v>
      </c>
      <c r="I86" s="57"/>
      <c r="J86" s="64"/>
      <c r="K86" s="64"/>
      <c r="L86" s="58"/>
      <c r="M86" s="58"/>
      <c r="N86" s="65"/>
      <c r="O86" s="65"/>
      <c r="P86" s="65"/>
      <c r="Q86" s="69"/>
      <c r="R86" s="69"/>
    </row>
    <row r="87" s="1" customFormat="1" ht="34.95" customHeight="1" spans="1:18">
      <c r="A87" s="8">
        <v>79</v>
      </c>
      <c r="B87" s="8" t="s">
        <v>57</v>
      </c>
      <c r="C87" s="10" t="s">
        <v>162</v>
      </c>
      <c r="D87" s="8"/>
      <c r="E87" s="24"/>
      <c r="F87" s="25"/>
      <c r="G87" s="23">
        <v>250</v>
      </c>
      <c r="H87" s="23">
        <v>250</v>
      </c>
      <c r="I87" s="57"/>
      <c r="J87" s="64"/>
      <c r="K87" s="64"/>
      <c r="L87" s="58"/>
      <c r="M87" s="58"/>
      <c r="N87" s="65"/>
      <c r="O87" s="65"/>
      <c r="P87" s="65"/>
      <c r="Q87" s="69"/>
      <c r="R87" s="69"/>
    </row>
    <row r="88" s="1" customFormat="1" ht="34.95" customHeight="1" spans="1:18">
      <c r="A88" s="8">
        <v>80</v>
      </c>
      <c r="B88" s="8" t="s">
        <v>61</v>
      </c>
      <c r="C88" s="10" t="s">
        <v>162</v>
      </c>
      <c r="D88" s="8"/>
      <c r="E88" s="24"/>
      <c r="F88" s="25"/>
      <c r="G88" s="23">
        <v>100</v>
      </c>
      <c r="H88" s="23">
        <v>100</v>
      </c>
      <c r="I88" s="57"/>
      <c r="J88" s="64"/>
      <c r="K88" s="64"/>
      <c r="L88" s="58"/>
      <c r="M88" s="58"/>
      <c r="N88" s="65"/>
      <c r="O88" s="65"/>
      <c r="P88" s="65"/>
      <c r="Q88" s="69"/>
      <c r="R88" s="69"/>
    </row>
    <row r="89" s="1" customFormat="1" ht="34.95" customHeight="1" spans="1:18">
      <c r="A89" s="8">
        <v>81</v>
      </c>
      <c r="B89" s="8" t="s">
        <v>165</v>
      </c>
      <c r="C89" s="10" t="s">
        <v>162</v>
      </c>
      <c r="D89" s="8"/>
      <c r="E89" s="24"/>
      <c r="F89" s="25"/>
      <c r="G89" s="23">
        <v>250</v>
      </c>
      <c r="H89" s="23">
        <v>200</v>
      </c>
      <c r="I89" s="57"/>
      <c r="J89" s="64"/>
      <c r="K89" s="64"/>
      <c r="L89" s="58"/>
      <c r="M89" s="58"/>
      <c r="N89" s="65"/>
      <c r="O89" s="65"/>
      <c r="P89" s="65"/>
      <c r="Q89" s="69"/>
      <c r="R89" s="69"/>
    </row>
    <row r="90" s="1" customFormat="1" ht="34.95" customHeight="1" spans="1:18">
      <c r="A90" s="8">
        <v>82</v>
      </c>
      <c r="B90" s="8" t="s">
        <v>166</v>
      </c>
      <c r="C90" s="10" t="s">
        <v>162</v>
      </c>
      <c r="D90" s="8"/>
      <c r="E90" s="24"/>
      <c r="F90" s="25"/>
      <c r="G90" s="23">
        <v>50</v>
      </c>
      <c r="H90" s="23">
        <v>50</v>
      </c>
      <c r="I90" s="57"/>
      <c r="J90" s="64"/>
      <c r="K90" s="64"/>
      <c r="L90" s="58"/>
      <c r="M90" s="58"/>
      <c r="N90" s="65"/>
      <c r="O90" s="65"/>
      <c r="P90" s="65"/>
      <c r="Q90" s="69"/>
      <c r="R90" s="69"/>
    </row>
    <row r="91" s="1" customFormat="1" ht="34.95" customHeight="1" spans="1:18">
      <c r="A91" s="8">
        <v>83</v>
      </c>
      <c r="B91" s="8" t="s">
        <v>167</v>
      </c>
      <c r="C91" s="10" t="s">
        <v>162</v>
      </c>
      <c r="D91" s="8"/>
      <c r="E91" s="24"/>
      <c r="F91" s="25"/>
      <c r="G91" s="23">
        <v>50</v>
      </c>
      <c r="H91" s="23">
        <v>50</v>
      </c>
      <c r="I91" s="57"/>
      <c r="J91" s="64"/>
      <c r="K91" s="64"/>
      <c r="L91" s="58"/>
      <c r="M91" s="58"/>
      <c r="N91" s="65"/>
      <c r="O91" s="65"/>
      <c r="P91" s="65"/>
      <c r="Q91" s="69"/>
      <c r="R91" s="69"/>
    </row>
    <row r="92" s="1" customFormat="1" ht="34.95" customHeight="1" spans="1:18">
      <c r="A92" s="8">
        <v>84</v>
      </c>
      <c r="B92" s="8" t="s">
        <v>168</v>
      </c>
      <c r="C92" s="10" t="s">
        <v>162</v>
      </c>
      <c r="D92" s="8"/>
      <c r="E92" s="24"/>
      <c r="F92" s="25"/>
      <c r="G92" s="23">
        <v>50</v>
      </c>
      <c r="H92" s="23">
        <v>50</v>
      </c>
      <c r="I92" s="57"/>
      <c r="J92" s="64"/>
      <c r="K92" s="64"/>
      <c r="L92" s="58"/>
      <c r="M92" s="58"/>
      <c r="N92" s="65"/>
      <c r="O92" s="65"/>
      <c r="P92" s="65"/>
      <c r="Q92" s="69"/>
      <c r="R92" s="69"/>
    </row>
    <row r="93" s="1" customFormat="1" ht="34.95" customHeight="1" spans="1:18">
      <c r="A93" s="8">
        <v>85</v>
      </c>
      <c r="B93" s="8" t="s">
        <v>169</v>
      </c>
      <c r="C93" s="10" t="s">
        <v>162</v>
      </c>
      <c r="D93" s="8"/>
      <c r="E93" s="24"/>
      <c r="F93" s="25"/>
      <c r="G93" s="23">
        <v>50</v>
      </c>
      <c r="H93" s="23">
        <v>50</v>
      </c>
      <c r="I93" s="57"/>
      <c r="J93" s="64"/>
      <c r="K93" s="64"/>
      <c r="L93" s="58"/>
      <c r="M93" s="58"/>
      <c r="N93" s="65"/>
      <c r="O93" s="65"/>
      <c r="P93" s="65"/>
      <c r="Q93" s="69"/>
      <c r="R93" s="69"/>
    </row>
    <row r="94" s="1" customFormat="1" ht="34.95" customHeight="1" spans="1:18">
      <c r="A94" s="8">
        <v>86</v>
      </c>
      <c r="B94" s="8" t="s">
        <v>170</v>
      </c>
      <c r="C94" s="10" t="s">
        <v>162</v>
      </c>
      <c r="D94" s="8"/>
      <c r="E94" s="24"/>
      <c r="F94" s="25"/>
      <c r="G94" s="23">
        <v>50</v>
      </c>
      <c r="H94" s="23">
        <v>50</v>
      </c>
      <c r="I94" s="57"/>
      <c r="J94" s="64"/>
      <c r="K94" s="64"/>
      <c r="L94" s="58"/>
      <c r="M94" s="58"/>
      <c r="N94" s="65"/>
      <c r="O94" s="65"/>
      <c r="P94" s="65"/>
      <c r="Q94" s="69"/>
      <c r="R94" s="69"/>
    </row>
    <row r="95" s="1" customFormat="1" ht="34.95" customHeight="1" spans="1:18">
      <c r="A95" s="8">
        <v>87</v>
      </c>
      <c r="B95" s="8" t="s">
        <v>171</v>
      </c>
      <c r="C95" s="10" t="s">
        <v>162</v>
      </c>
      <c r="D95" s="8"/>
      <c r="E95" s="24"/>
      <c r="F95" s="25"/>
      <c r="G95" s="23">
        <v>50</v>
      </c>
      <c r="H95" s="23">
        <v>50</v>
      </c>
      <c r="I95" s="57"/>
      <c r="J95" s="64"/>
      <c r="K95" s="64"/>
      <c r="L95" s="58"/>
      <c r="M95" s="58"/>
      <c r="N95" s="65"/>
      <c r="O95" s="65"/>
      <c r="P95" s="65"/>
      <c r="Q95" s="69"/>
      <c r="R95" s="69"/>
    </row>
    <row r="96" s="1" customFormat="1" ht="34.95" customHeight="1" spans="1:18">
      <c r="A96" s="8">
        <v>88</v>
      </c>
      <c r="B96" s="8" t="s">
        <v>77</v>
      </c>
      <c r="C96" s="10" t="s">
        <v>162</v>
      </c>
      <c r="D96" s="8"/>
      <c r="E96" s="24"/>
      <c r="F96" s="25"/>
      <c r="G96" s="23">
        <v>50</v>
      </c>
      <c r="H96" s="23">
        <v>50</v>
      </c>
      <c r="I96" s="57"/>
      <c r="J96" s="64"/>
      <c r="K96" s="64"/>
      <c r="L96" s="58"/>
      <c r="M96" s="58"/>
      <c r="N96" s="65"/>
      <c r="O96" s="65"/>
      <c r="P96" s="65"/>
      <c r="Q96" s="69"/>
      <c r="R96" s="69"/>
    </row>
    <row r="97" s="1" customFormat="1" ht="34.95" customHeight="1" spans="1:18">
      <c r="A97" s="8">
        <v>89</v>
      </c>
      <c r="B97" s="8" t="s">
        <v>172</v>
      </c>
      <c r="C97" s="10" t="s">
        <v>162</v>
      </c>
      <c r="D97" s="8"/>
      <c r="E97" s="24"/>
      <c r="F97" s="25"/>
      <c r="G97" s="23">
        <v>50</v>
      </c>
      <c r="H97" s="23">
        <v>50</v>
      </c>
      <c r="I97" s="57"/>
      <c r="J97" s="64"/>
      <c r="K97" s="64"/>
      <c r="L97" s="58"/>
      <c r="M97" s="58"/>
      <c r="N97" s="65"/>
      <c r="O97" s="65"/>
      <c r="P97" s="65"/>
      <c r="Q97" s="69"/>
      <c r="R97" s="69"/>
    </row>
    <row r="98" s="1" customFormat="1" ht="34.95" customHeight="1" spans="1:18">
      <c r="A98" s="8">
        <v>90</v>
      </c>
      <c r="B98" s="8" t="s">
        <v>173</v>
      </c>
      <c r="C98" s="10" t="s">
        <v>162</v>
      </c>
      <c r="D98" s="8"/>
      <c r="E98" s="24"/>
      <c r="F98" s="25"/>
      <c r="G98" s="23">
        <v>50</v>
      </c>
      <c r="H98" s="23">
        <v>50</v>
      </c>
      <c r="I98" s="57"/>
      <c r="J98" s="64"/>
      <c r="K98" s="64"/>
      <c r="L98" s="58"/>
      <c r="M98" s="58"/>
      <c r="N98" s="65"/>
      <c r="O98" s="65"/>
      <c r="P98" s="65"/>
      <c r="Q98" s="69"/>
      <c r="R98" s="69"/>
    </row>
    <row r="99" s="1" customFormat="1" ht="34.95" customHeight="1" spans="1:18">
      <c r="A99" s="8">
        <v>91</v>
      </c>
      <c r="B99" s="8" t="s">
        <v>174</v>
      </c>
      <c r="C99" s="10" t="s">
        <v>162</v>
      </c>
      <c r="D99" s="8"/>
      <c r="E99" s="24"/>
      <c r="F99" s="25"/>
      <c r="G99" s="23">
        <v>50</v>
      </c>
      <c r="H99" s="23">
        <v>50</v>
      </c>
      <c r="I99" s="57"/>
      <c r="J99" s="64"/>
      <c r="K99" s="64"/>
      <c r="L99" s="58"/>
      <c r="M99" s="58"/>
      <c r="N99" s="65"/>
      <c r="O99" s="65"/>
      <c r="P99" s="65"/>
      <c r="Q99" s="69"/>
      <c r="R99" s="69"/>
    </row>
    <row r="100" s="1" customFormat="1" ht="34.95" customHeight="1" spans="1:18">
      <c r="A100" s="8">
        <v>92</v>
      </c>
      <c r="B100" s="8" t="s">
        <v>175</v>
      </c>
      <c r="C100" s="10" t="s">
        <v>162</v>
      </c>
      <c r="D100" s="8"/>
      <c r="E100" s="24"/>
      <c r="F100" s="25"/>
      <c r="G100" s="23">
        <v>50</v>
      </c>
      <c r="H100" s="23">
        <v>50</v>
      </c>
      <c r="I100" s="57"/>
      <c r="J100" s="64"/>
      <c r="K100" s="64"/>
      <c r="L100" s="58"/>
      <c r="M100" s="58"/>
      <c r="N100" s="65"/>
      <c r="O100" s="65"/>
      <c r="P100" s="65"/>
      <c r="Q100" s="69"/>
      <c r="R100" s="69"/>
    </row>
    <row r="101" s="1" customFormat="1" ht="34.95" customHeight="1" spans="1:18">
      <c r="A101" s="8">
        <v>93</v>
      </c>
      <c r="B101" s="8" t="s">
        <v>176</v>
      </c>
      <c r="C101" s="10" t="s">
        <v>162</v>
      </c>
      <c r="D101" s="8"/>
      <c r="E101" s="24"/>
      <c r="F101" s="25"/>
      <c r="G101" s="23">
        <v>50</v>
      </c>
      <c r="H101" s="23">
        <v>50</v>
      </c>
      <c r="I101" s="57"/>
      <c r="J101" s="64"/>
      <c r="K101" s="64"/>
      <c r="L101" s="58"/>
      <c r="M101" s="58"/>
      <c r="N101" s="65"/>
      <c r="O101" s="65"/>
      <c r="P101" s="65"/>
      <c r="Q101" s="69"/>
      <c r="R101" s="69"/>
    </row>
    <row r="102" s="1" customFormat="1" ht="34.95" customHeight="1" spans="1:18">
      <c r="A102" s="8">
        <v>94</v>
      </c>
      <c r="B102" s="8" t="s">
        <v>177</v>
      </c>
      <c r="C102" s="10" t="s">
        <v>162</v>
      </c>
      <c r="D102" s="8"/>
      <c r="E102" s="24"/>
      <c r="F102" s="25"/>
      <c r="G102" s="23">
        <v>50</v>
      </c>
      <c r="H102" s="23">
        <v>50</v>
      </c>
      <c r="I102" s="57"/>
      <c r="J102" s="64"/>
      <c r="K102" s="64"/>
      <c r="L102" s="58"/>
      <c r="M102" s="58"/>
      <c r="N102" s="65"/>
      <c r="O102" s="65"/>
      <c r="P102" s="65"/>
      <c r="Q102" s="69"/>
      <c r="R102" s="69"/>
    </row>
    <row r="103" s="1" customFormat="1" ht="34.95" customHeight="1" spans="1:18">
      <c r="A103" s="8">
        <v>95</v>
      </c>
      <c r="B103" s="8" t="s">
        <v>178</v>
      </c>
      <c r="C103" s="10" t="s">
        <v>162</v>
      </c>
      <c r="D103" s="8"/>
      <c r="E103" s="24"/>
      <c r="F103" s="25"/>
      <c r="G103" s="23">
        <v>50</v>
      </c>
      <c r="H103" s="23">
        <v>50</v>
      </c>
      <c r="I103" s="57"/>
      <c r="J103" s="64"/>
      <c r="K103" s="64"/>
      <c r="L103" s="58"/>
      <c r="M103" s="58"/>
      <c r="N103" s="65"/>
      <c r="O103" s="65"/>
      <c r="P103" s="65"/>
      <c r="Q103" s="69"/>
      <c r="R103" s="69"/>
    </row>
    <row r="104" s="1" customFormat="1" ht="34.95" customHeight="1" spans="1:18">
      <c r="A104" s="8">
        <v>96</v>
      </c>
      <c r="B104" s="8" t="s">
        <v>179</v>
      </c>
      <c r="C104" s="10" t="s">
        <v>162</v>
      </c>
      <c r="D104" s="8"/>
      <c r="E104" s="24"/>
      <c r="F104" s="25"/>
      <c r="G104" s="23">
        <v>50</v>
      </c>
      <c r="H104" s="23">
        <v>50</v>
      </c>
      <c r="I104" s="57"/>
      <c r="J104" s="64"/>
      <c r="K104" s="64"/>
      <c r="L104" s="58"/>
      <c r="M104" s="58"/>
      <c r="N104" s="65"/>
      <c r="O104" s="65"/>
      <c r="P104" s="65"/>
      <c r="Q104" s="69"/>
      <c r="R104" s="69"/>
    </row>
    <row r="105" s="1" customFormat="1" ht="34.95" customHeight="1" spans="1:18">
      <c r="A105" s="8">
        <v>97</v>
      </c>
      <c r="B105" s="7" t="s">
        <v>180</v>
      </c>
      <c r="C105" s="10" t="s">
        <v>162</v>
      </c>
      <c r="D105" s="8"/>
      <c r="E105" s="24"/>
      <c r="F105" s="25"/>
      <c r="G105" s="23">
        <v>595</v>
      </c>
      <c r="H105" s="23">
        <v>595</v>
      </c>
      <c r="I105" s="57"/>
      <c r="J105" s="64"/>
      <c r="K105" s="64"/>
      <c r="L105" s="58"/>
      <c r="M105" s="58"/>
      <c r="N105" s="65"/>
      <c r="O105" s="65"/>
      <c r="P105" s="65"/>
      <c r="Q105" s="69"/>
      <c r="R105" s="69"/>
    </row>
    <row r="106" s="1" customFormat="1" ht="34.95" customHeight="1" spans="1:18">
      <c r="A106" s="8">
        <v>98</v>
      </c>
      <c r="B106" s="7" t="s">
        <v>181</v>
      </c>
      <c r="C106" s="10" t="s">
        <v>162</v>
      </c>
      <c r="D106" s="8"/>
      <c r="E106" s="24"/>
      <c r="F106" s="25"/>
      <c r="G106" s="23">
        <v>241</v>
      </c>
      <c r="H106" s="23">
        <v>241</v>
      </c>
      <c r="I106" s="59"/>
      <c r="J106" s="66"/>
      <c r="K106" s="66"/>
      <c r="L106" s="60"/>
      <c r="M106" s="60"/>
      <c r="N106" s="67"/>
      <c r="O106" s="67"/>
      <c r="P106" s="67"/>
      <c r="Q106" s="70"/>
      <c r="R106" s="70"/>
    </row>
    <row r="107" s="1" customFormat="1" ht="34.95" customHeight="1" spans="1:18">
      <c r="A107" s="8">
        <v>99</v>
      </c>
      <c r="B107" s="7" t="s">
        <v>55</v>
      </c>
      <c r="C107" s="10" t="s">
        <v>182</v>
      </c>
      <c r="D107" s="8"/>
      <c r="E107" s="24"/>
      <c r="F107" s="25"/>
      <c r="G107" s="23">
        <v>50</v>
      </c>
      <c r="H107" s="23">
        <v>50</v>
      </c>
      <c r="I107" s="55">
        <f>G107/H107</f>
        <v>1</v>
      </c>
      <c r="J107" s="62">
        <v>7</v>
      </c>
      <c r="K107" s="62">
        <v>8.3</v>
      </c>
      <c r="L107" s="56">
        <f>J107*I107</f>
        <v>7</v>
      </c>
      <c r="M107" s="56">
        <f>K107*I107</f>
        <v>8.3</v>
      </c>
      <c r="N107" s="63">
        <v>38</v>
      </c>
      <c r="O107" s="63">
        <v>38</v>
      </c>
      <c r="P107" s="63">
        <v>29</v>
      </c>
      <c r="Q107" s="68">
        <f>N107*O107*P107/1000000</f>
        <v>0.041876</v>
      </c>
      <c r="R107" s="68">
        <f>Q107*I107</f>
        <v>0.041876</v>
      </c>
    </row>
    <row r="108" s="1" customFormat="1" ht="34.95" customHeight="1" spans="1:18">
      <c r="A108" s="8">
        <v>100</v>
      </c>
      <c r="B108" s="8" t="s">
        <v>53</v>
      </c>
      <c r="C108" s="10" t="s">
        <v>182</v>
      </c>
      <c r="D108" s="8"/>
      <c r="E108" s="24"/>
      <c r="F108" s="25"/>
      <c r="G108" s="23">
        <v>50</v>
      </c>
      <c r="H108" s="23">
        <v>50</v>
      </c>
      <c r="I108" s="57"/>
      <c r="J108" s="64"/>
      <c r="K108" s="64"/>
      <c r="L108" s="58"/>
      <c r="M108" s="58"/>
      <c r="N108" s="65"/>
      <c r="O108" s="65"/>
      <c r="P108" s="65"/>
      <c r="Q108" s="69"/>
      <c r="R108" s="69"/>
    </row>
    <row r="109" s="1" customFormat="1" ht="34.95" customHeight="1" spans="1:18">
      <c r="A109" s="8">
        <v>101</v>
      </c>
      <c r="B109" s="8" t="s">
        <v>163</v>
      </c>
      <c r="C109" s="10" t="s">
        <v>182</v>
      </c>
      <c r="D109" s="8"/>
      <c r="E109" s="24"/>
      <c r="F109" s="25"/>
      <c r="G109" s="23">
        <v>20</v>
      </c>
      <c r="H109" s="23">
        <v>20</v>
      </c>
      <c r="I109" s="57"/>
      <c r="J109" s="64"/>
      <c r="K109" s="64"/>
      <c r="L109" s="58"/>
      <c r="M109" s="58"/>
      <c r="N109" s="65"/>
      <c r="O109" s="65"/>
      <c r="P109" s="65"/>
      <c r="Q109" s="69"/>
      <c r="R109" s="69"/>
    </row>
    <row r="110" s="1" customFormat="1" ht="34.95" customHeight="1" spans="1:18">
      <c r="A110" s="8">
        <v>102</v>
      </c>
      <c r="B110" s="8" t="s">
        <v>164</v>
      </c>
      <c r="C110" s="10" t="s">
        <v>182</v>
      </c>
      <c r="D110" s="8"/>
      <c r="E110" s="24"/>
      <c r="F110" s="25"/>
      <c r="G110" s="23">
        <v>20</v>
      </c>
      <c r="H110" s="23">
        <v>20</v>
      </c>
      <c r="I110" s="57"/>
      <c r="J110" s="64"/>
      <c r="K110" s="64"/>
      <c r="L110" s="58"/>
      <c r="M110" s="58"/>
      <c r="N110" s="65"/>
      <c r="O110" s="65"/>
      <c r="P110" s="65"/>
      <c r="Q110" s="69"/>
      <c r="R110" s="69"/>
    </row>
    <row r="111" s="1" customFormat="1" ht="34.95" customHeight="1" spans="1:18">
      <c r="A111" s="8">
        <v>103</v>
      </c>
      <c r="B111" s="8" t="s">
        <v>57</v>
      </c>
      <c r="C111" s="10" t="s">
        <v>182</v>
      </c>
      <c r="D111" s="8"/>
      <c r="E111" s="24"/>
      <c r="F111" s="25"/>
      <c r="G111" s="23">
        <v>100</v>
      </c>
      <c r="H111" s="23">
        <v>100</v>
      </c>
      <c r="I111" s="57"/>
      <c r="J111" s="64"/>
      <c r="K111" s="64"/>
      <c r="L111" s="58"/>
      <c r="M111" s="58"/>
      <c r="N111" s="65"/>
      <c r="O111" s="65"/>
      <c r="P111" s="65"/>
      <c r="Q111" s="69"/>
      <c r="R111" s="69"/>
    </row>
    <row r="112" s="1" customFormat="1" ht="34.95" customHeight="1" spans="1:18">
      <c r="A112" s="8">
        <v>104</v>
      </c>
      <c r="B112" s="8" t="s">
        <v>61</v>
      </c>
      <c r="C112" s="10" t="s">
        <v>182</v>
      </c>
      <c r="D112" s="8"/>
      <c r="E112" s="24"/>
      <c r="F112" s="25"/>
      <c r="G112" s="23">
        <v>50</v>
      </c>
      <c r="H112" s="23">
        <v>50</v>
      </c>
      <c r="I112" s="57"/>
      <c r="J112" s="64"/>
      <c r="K112" s="64"/>
      <c r="L112" s="58"/>
      <c r="M112" s="58"/>
      <c r="N112" s="65"/>
      <c r="O112" s="65"/>
      <c r="P112" s="65"/>
      <c r="Q112" s="69"/>
      <c r="R112" s="69"/>
    </row>
    <row r="113" s="1" customFormat="1" ht="34.95" customHeight="1" spans="1:18">
      <c r="A113" s="8">
        <v>105</v>
      </c>
      <c r="B113" s="8" t="s">
        <v>178</v>
      </c>
      <c r="C113" s="10" t="s">
        <v>182</v>
      </c>
      <c r="D113" s="8"/>
      <c r="E113" s="24"/>
      <c r="F113" s="25"/>
      <c r="G113" s="23">
        <v>50</v>
      </c>
      <c r="H113" s="23">
        <v>50</v>
      </c>
      <c r="I113" s="57"/>
      <c r="J113" s="64"/>
      <c r="K113" s="64"/>
      <c r="L113" s="58"/>
      <c r="M113" s="58"/>
      <c r="N113" s="65"/>
      <c r="O113" s="65"/>
      <c r="P113" s="65"/>
      <c r="Q113" s="69"/>
      <c r="R113" s="69"/>
    </row>
    <row r="114" s="1" customFormat="1" ht="34.95" customHeight="1" spans="1:18">
      <c r="A114" s="8">
        <v>106</v>
      </c>
      <c r="B114" s="8" t="s">
        <v>179</v>
      </c>
      <c r="C114" s="10" t="s">
        <v>182</v>
      </c>
      <c r="D114" s="8"/>
      <c r="E114" s="24"/>
      <c r="F114" s="25"/>
      <c r="G114" s="23">
        <v>50</v>
      </c>
      <c r="H114" s="23">
        <v>50</v>
      </c>
      <c r="I114" s="59"/>
      <c r="J114" s="66"/>
      <c r="K114" s="66"/>
      <c r="L114" s="60"/>
      <c r="M114" s="60"/>
      <c r="N114" s="67"/>
      <c r="O114" s="67"/>
      <c r="P114" s="67"/>
      <c r="Q114" s="70"/>
      <c r="R114" s="70"/>
    </row>
    <row r="115" s="1" customFormat="1" ht="34.95" customHeight="1" spans="1:18">
      <c r="A115" s="8">
        <v>107</v>
      </c>
      <c r="B115" s="8" t="s">
        <v>174</v>
      </c>
      <c r="C115" s="10" t="s">
        <v>182</v>
      </c>
      <c r="D115" s="8"/>
      <c r="E115" s="24"/>
      <c r="F115" s="25"/>
      <c r="G115" s="23">
        <v>50</v>
      </c>
      <c r="H115" s="23">
        <v>50</v>
      </c>
      <c r="I115" s="55">
        <f>G115/H115</f>
        <v>1</v>
      </c>
      <c r="J115" s="62">
        <v>0.7</v>
      </c>
      <c r="K115" s="62">
        <v>1.3</v>
      </c>
      <c r="L115" s="56">
        <f>J115*I115</f>
        <v>0.7</v>
      </c>
      <c r="M115" s="56">
        <f>K115*I115</f>
        <v>1.3</v>
      </c>
      <c r="N115" s="63">
        <v>36</v>
      </c>
      <c r="O115" s="63">
        <v>26</v>
      </c>
      <c r="P115" s="63">
        <v>29.5</v>
      </c>
      <c r="Q115" s="68">
        <f>N115*O115*P115/1000000</f>
        <v>0.027612</v>
      </c>
      <c r="R115" s="68">
        <f>Q115*I115</f>
        <v>0.027612</v>
      </c>
    </row>
    <row r="116" s="1" customFormat="1" ht="34.95" customHeight="1" spans="1:18">
      <c r="A116" s="8">
        <v>108</v>
      </c>
      <c r="B116" s="8" t="s">
        <v>175</v>
      </c>
      <c r="C116" s="10" t="s">
        <v>182</v>
      </c>
      <c r="D116" s="8"/>
      <c r="E116" s="24"/>
      <c r="F116" s="25"/>
      <c r="G116" s="23">
        <v>50</v>
      </c>
      <c r="H116" s="23">
        <v>50</v>
      </c>
      <c r="I116" s="59"/>
      <c r="J116" s="66"/>
      <c r="K116" s="66"/>
      <c r="L116" s="60"/>
      <c r="M116" s="60"/>
      <c r="N116" s="67"/>
      <c r="O116" s="67"/>
      <c r="P116" s="67"/>
      <c r="Q116" s="70"/>
      <c r="R116" s="70"/>
    </row>
    <row r="117" s="1" customFormat="1" ht="34.95" customHeight="1" spans="1:18">
      <c r="A117" s="8">
        <v>109</v>
      </c>
      <c r="B117" s="8" t="s">
        <v>176</v>
      </c>
      <c r="C117" s="10" t="s">
        <v>182</v>
      </c>
      <c r="D117" s="8"/>
      <c r="E117" s="24"/>
      <c r="F117" s="25"/>
      <c r="G117" s="23">
        <v>50</v>
      </c>
      <c r="H117" s="23">
        <v>50</v>
      </c>
      <c r="I117" s="55">
        <f>G117/H117</f>
        <v>1</v>
      </c>
      <c r="J117" s="62">
        <v>1</v>
      </c>
      <c r="K117" s="62">
        <v>1.7</v>
      </c>
      <c r="L117" s="56">
        <f>J117*I117</f>
        <v>1</v>
      </c>
      <c r="M117" s="56">
        <f>K117*I117</f>
        <v>1.7</v>
      </c>
      <c r="N117" s="63">
        <v>36</v>
      </c>
      <c r="O117" s="63">
        <v>26</v>
      </c>
      <c r="P117" s="63">
        <v>29.5</v>
      </c>
      <c r="Q117" s="68">
        <f>N117*O117*P117/1000000</f>
        <v>0.027612</v>
      </c>
      <c r="R117" s="68">
        <f>Q117*I117</f>
        <v>0.027612</v>
      </c>
    </row>
    <row r="118" s="1" customFormat="1" ht="34.95" customHeight="1" spans="1:18">
      <c r="A118" s="8">
        <v>110</v>
      </c>
      <c r="B118" s="8" t="s">
        <v>177</v>
      </c>
      <c r="C118" s="10" t="s">
        <v>182</v>
      </c>
      <c r="D118" s="8"/>
      <c r="E118" s="24"/>
      <c r="F118" s="25"/>
      <c r="G118" s="23">
        <v>50</v>
      </c>
      <c r="H118" s="23">
        <v>50</v>
      </c>
      <c r="I118" s="59"/>
      <c r="J118" s="66"/>
      <c r="K118" s="66"/>
      <c r="L118" s="60"/>
      <c r="M118" s="60"/>
      <c r="N118" s="67"/>
      <c r="O118" s="67"/>
      <c r="P118" s="67"/>
      <c r="Q118" s="70"/>
      <c r="R118" s="70"/>
    </row>
    <row r="119" s="1" customFormat="1" ht="34.95" customHeight="1" spans="1:18">
      <c r="A119" s="8">
        <v>111</v>
      </c>
      <c r="B119" s="8" t="s">
        <v>183</v>
      </c>
      <c r="C119" s="10" t="s">
        <v>162</v>
      </c>
      <c r="D119" s="8"/>
      <c r="E119" s="24"/>
      <c r="F119" s="25"/>
      <c r="G119" s="23">
        <v>2</v>
      </c>
      <c r="H119" s="23">
        <v>2</v>
      </c>
      <c r="I119" s="55">
        <f>G119/H119</f>
        <v>1</v>
      </c>
      <c r="J119" s="62">
        <v>2.5</v>
      </c>
      <c r="K119" s="62">
        <v>3.2</v>
      </c>
      <c r="L119" s="56">
        <f>J119*I119</f>
        <v>2.5</v>
      </c>
      <c r="M119" s="56">
        <f>K119*I119</f>
        <v>3.2</v>
      </c>
      <c r="N119" s="63">
        <v>43</v>
      </c>
      <c r="O119" s="63">
        <v>27</v>
      </c>
      <c r="P119" s="63">
        <v>12</v>
      </c>
      <c r="Q119" s="68">
        <f>N119*O119*P119/1000000</f>
        <v>0.013932</v>
      </c>
      <c r="R119" s="68">
        <f>Q119*I119</f>
        <v>0.013932</v>
      </c>
    </row>
    <row r="120" s="1" customFormat="1" ht="34.95" customHeight="1" spans="1:18">
      <c r="A120" s="8">
        <v>112</v>
      </c>
      <c r="B120" s="8" t="s">
        <v>183</v>
      </c>
      <c r="C120" s="10" t="s">
        <v>182</v>
      </c>
      <c r="D120" s="8"/>
      <c r="E120" s="24"/>
      <c r="F120" s="25"/>
      <c r="G120" s="23">
        <v>6</v>
      </c>
      <c r="H120" s="23">
        <v>6</v>
      </c>
      <c r="I120" s="59"/>
      <c r="J120" s="66"/>
      <c r="K120" s="66"/>
      <c r="L120" s="60"/>
      <c r="M120" s="60"/>
      <c r="N120" s="67"/>
      <c r="O120" s="67"/>
      <c r="P120" s="67"/>
      <c r="Q120" s="70"/>
      <c r="R120" s="70"/>
    </row>
    <row r="121" s="1" customFormat="1" ht="34.95" customHeight="1" spans="1:18">
      <c r="A121" s="8">
        <v>113</v>
      </c>
      <c r="B121" s="8" t="s">
        <v>184</v>
      </c>
      <c r="C121" s="10" t="s">
        <v>162</v>
      </c>
      <c r="D121" s="8"/>
      <c r="E121" s="24"/>
      <c r="F121" s="25"/>
      <c r="G121" s="23">
        <v>3</v>
      </c>
      <c r="H121" s="23">
        <v>3</v>
      </c>
      <c r="I121" s="55">
        <f>G121/H121</f>
        <v>1</v>
      </c>
      <c r="J121" s="62">
        <v>4.8</v>
      </c>
      <c r="K121" s="62">
        <v>5.4</v>
      </c>
      <c r="L121" s="56">
        <f>J121*I121</f>
        <v>4.8</v>
      </c>
      <c r="M121" s="56">
        <f>K121*I121</f>
        <v>5.4</v>
      </c>
      <c r="N121" s="63">
        <v>36</v>
      </c>
      <c r="O121" s="63">
        <v>29.5</v>
      </c>
      <c r="P121" s="63">
        <v>25.5</v>
      </c>
      <c r="Q121" s="68">
        <f>N121*O121*P121/1000000</f>
        <v>0.027081</v>
      </c>
      <c r="R121" s="68">
        <f>Q121*I121</f>
        <v>0.027081</v>
      </c>
    </row>
    <row r="122" s="1" customFormat="1" ht="34.95" customHeight="1" spans="1:18">
      <c r="A122" s="8">
        <v>114</v>
      </c>
      <c r="B122" s="8" t="s">
        <v>184</v>
      </c>
      <c r="C122" s="10" t="s">
        <v>182</v>
      </c>
      <c r="D122" s="8"/>
      <c r="E122" s="24"/>
      <c r="F122" s="25"/>
      <c r="G122" s="23">
        <v>3</v>
      </c>
      <c r="H122" s="23">
        <v>3</v>
      </c>
      <c r="I122" s="59"/>
      <c r="J122" s="66"/>
      <c r="K122" s="66"/>
      <c r="L122" s="60"/>
      <c r="M122" s="60"/>
      <c r="N122" s="67"/>
      <c r="O122" s="67"/>
      <c r="P122" s="67"/>
      <c r="Q122" s="70"/>
      <c r="R122" s="70"/>
    </row>
    <row r="123" s="1" customFormat="1" ht="34.95" customHeight="1" spans="1:18">
      <c r="A123" s="8">
        <v>115</v>
      </c>
      <c r="B123" s="8" t="s">
        <v>185</v>
      </c>
      <c r="C123" s="10" t="s">
        <v>162</v>
      </c>
      <c r="D123" s="8"/>
      <c r="E123" s="24"/>
      <c r="F123" s="25"/>
      <c r="G123" s="23">
        <v>5</v>
      </c>
      <c r="H123" s="23">
        <v>5</v>
      </c>
      <c r="I123" s="55">
        <f>G123/H123</f>
        <v>1</v>
      </c>
      <c r="J123" s="62">
        <v>5.8</v>
      </c>
      <c r="K123" s="62">
        <v>6.5</v>
      </c>
      <c r="L123" s="56">
        <f>J123*I123</f>
        <v>5.8</v>
      </c>
      <c r="M123" s="56">
        <f>K123*I123</f>
        <v>6.5</v>
      </c>
      <c r="N123" s="63">
        <v>36</v>
      </c>
      <c r="O123" s="63">
        <v>30</v>
      </c>
      <c r="P123" s="63">
        <v>21</v>
      </c>
      <c r="Q123" s="68">
        <f>N123*O123*P123/1000000</f>
        <v>0.02268</v>
      </c>
      <c r="R123" s="68">
        <f>Q123*I123</f>
        <v>0.02268</v>
      </c>
    </row>
    <row r="124" s="1" customFormat="1" ht="34.95" customHeight="1" spans="1:18">
      <c r="A124" s="8">
        <v>116</v>
      </c>
      <c r="B124" s="8" t="s">
        <v>185</v>
      </c>
      <c r="C124" s="10" t="s">
        <v>182</v>
      </c>
      <c r="D124" s="8"/>
      <c r="E124" s="24"/>
      <c r="F124" s="25"/>
      <c r="G124" s="23">
        <v>6</v>
      </c>
      <c r="H124" s="26">
        <v>6</v>
      </c>
      <c r="I124" s="59"/>
      <c r="J124" s="66"/>
      <c r="K124" s="66"/>
      <c r="L124" s="60"/>
      <c r="M124" s="60"/>
      <c r="N124" s="67"/>
      <c r="O124" s="67"/>
      <c r="P124" s="67"/>
      <c r="Q124" s="70"/>
      <c r="R124" s="70"/>
    </row>
    <row r="125" s="1" customFormat="1" ht="34.95" customHeight="1" spans="1:18">
      <c r="A125" s="8">
        <v>117</v>
      </c>
      <c r="B125" s="8" t="s">
        <v>165</v>
      </c>
      <c r="C125" s="10" t="s">
        <v>182</v>
      </c>
      <c r="D125" s="8"/>
      <c r="E125" s="24"/>
      <c r="F125" s="25"/>
      <c r="G125" s="8">
        <v>100</v>
      </c>
      <c r="H125" s="8">
        <v>100</v>
      </c>
      <c r="I125" s="57">
        <v>1</v>
      </c>
      <c r="J125" s="62">
        <v>9</v>
      </c>
      <c r="K125" s="62">
        <v>10.3</v>
      </c>
      <c r="L125" s="56">
        <f>J125*I125</f>
        <v>9</v>
      </c>
      <c r="M125" s="56">
        <f>K125*I125</f>
        <v>10.3</v>
      </c>
      <c r="N125" s="63">
        <v>41</v>
      </c>
      <c r="O125" s="63">
        <v>41</v>
      </c>
      <c r="P125" s="63">
        <v>30</v>
      </c>
      <c r="Q125" s="68">
        <f>N125*O125*P125/1000000</f>
        <v>0.05043</v>
      </c>
      <c r="R125" s="68">
        <f>Q125*I125</f>
        <v>0.05043</v>
      </c>
    </row>
    <row r="126" s="1" customFormat="1" ht="34.95" customHeight="1" spans="1:18">
      <c r="A126" s="8">
        <v>118</v>
      </c>
      <c r="B126" s="8" t="s">
        <v>166</v>
      </c>
      <c r="C126" s="10" t="s">
        <v>182</v>
      </c>
      <c r="D126" s="8"/>
      <c r="E126" s="24"/>
      <c r="F126" s="25"/>
      <c r="G126" s="8">
        <v>25</v>
      </c>
      <c r="H126" s="8">
        <v>25</v>
      </c>
      <c r="I126" s="57"/>
      <c r="J126" s="64"/>
      <c r="K126" s="64"/>
      <c r="L126" s="58"/>
      <c r="M126" s="58"/>
      <c r="N126" s="65"/>
      <c r="O126" s="65"/>
      <c r="P126" s="65"/>
      <c r="Q126" s="69"/>
      <c r="R126" s="69"/>
    </row>
    <row r="127" s="1" customFormat="1" ht="34.95" customHeight="1" spans="1:18">
      <c r="A127" s="8">
        <v>119</v>
      </c>
      <c r="B127" s="8" t="s">
        <v>167</v>
      </c>
      <c r="C127" s="10" t="s">
        <v>182</v>
      </c>
      <c r="D127" s="8"/>
      <c r="E127" s="24"/>
      <c r="F127" s="25"/>
      <c r="G127" s="8">
        <v>50</v>
      </c>
      <c r="H127" s="8">
        <v>50</v>
      </c>
      <c r="I127" s="57"/>
      <c r="J127" s="64"/>
      <c r="K127" s="64"/>
      <c r="L127" s="58"/>
      <c r="M127" s="58"/>
      <c r="N127" s="65"/>
      <c r="O127" s="65"/>
      <c r="P127" s="65"/>
      <c r="Q127" s="69"/>
      <c r="R127" s="69"/>
    </row>
    <row r="128" s="1" customFormat="1" ht="34.95" customHeight="1" spans="1:18">
      <c r="A128" s="8">
        <v>120</v>
      </c>
      <c r="B128" s="8" t="s">
        <v>168</v>
      </c>
      <c r="C128" s="10" t="s">
        <v>182</v>
      </c>
      <c r="D128" s="8"/>
      <c r="E128" s="24"/>
      <c r="F128" s="25"/>
      <c r="G128" s="8">
        <v>50</v>
      </c>
      <c r="H128" s="8">
        <v>50</v>
      </c>
      <c r="I128" s="57"/>
      <c r="J128" s="64"/>
      <c r="K128" s="64"/>
      <c r="L128" s="58"/>
      <c r="M128" s="58"/>
      <c r="N128" s="65"/>
      <c r="O128" s="65"/>
      <c r="P128" s="65"/>
      <c r="Q128" s="69"/>
      <c r="R128" s="69"/>
    </row>
    <row r="129" s="1" customFormat="1" ht="34.95" customHeight="1" spans="1:18">
      <c r="A129" s="8">
        <v>121</v>
      </c>
      <c r="B129" s="8" t="s">
        <v>169</v>
      </c>
      <c r="C129" s="10" t="s">
        <v>182</v>
      </c>
      <c r="D129" s="8"/>
      <c r="E129" s="24"/>
      <c r="F129" s="25"/>
      <c r="G129" s="8">
        <v>50</v>
      </c>
      <c r="H129" s="8">
        <v>50</v>
      </c>
      <c r="I129" s="57"/>
      <c r="J129" s="64"/>
      <c r="K129" s="64"/>
      <c r="L129" s="58"/>
      <c r="M129" s="58"/>
      <c r="N129" s="65"/>
      <c r="O129" s="65"/>
      <c r="P129" s="65"/>
      <c r="Q129" s="69"/>
      <c r="R129" s="69"/>
    </row>
    <row r="130" s="1" customFormat="1" ht="34.95" customHeight="1" spans="1:18">
      <c r="A130" s="8">
        <v>122</v>
      </c>
      <c r="B130" s="8" t="s">
        <v>170</v>
      </c>
      <c r="C130" s="10" t="s">
        <v>182</v>
      </c>
      <c r="D130" s="8"/>
      <c r="E130" s="24"/>
      <c r="F130" s="25"/>
      <c r="G130" s="8">
        <v>50</v>
      </c>
      <c r="H130" s="8">
        <v>50</v>
      </c>
      <c r="I130" s="57"/>
      <c r="J130" s="64"/>
      <c r="K130" s="64"/>
      <c r="L130" s="58"/>
      <c r="M130" s="58"/>
      <c r="N130" s="65"/>
      <c r="O130" s="65"/>
      <c r="P130" s="65"/>
      <c r="Q130" s="69"/>
      <c r="R130" s="69"/>
    </row>
    <row r="131" s="1" customFormat="1" ht="34.95" customHeight="1" spans="1:18">
      <c r="A131" s="8">
        <v>123</v>
      </c>
      <c r="B131" s="8" t="s">
        <v>171</v>
      </c>
      <c r="C131" s="10" t="s">
        <v>182</v>
      </c>
      <c r="D131" s="8"/>
      <c r="E131" s="24"/>
      <c r="F131" s="25"/>
      <c r="G131" s="8">
        <v>50</v>
      </c>
      <c r="H131" s="8">
        <v>50</v>
      </c>
      <c r="I131" s="57"/>
      <c r="J131" s="64"/>
      <c r="K131" s="64"/>
      <c r="L131" s="58"/>
      <c r="M131" s="58"/>
      <c r="N131" s="65"/>
      <c r="O131" s="65"/>
      <c r="P131" s="65"/>
      <c r="Q131" s="69"/>
      <c r="R131" s="69"/>
    </row>
    <row r="132" s="1" customFormat="1" ht="34.95" customHeight="1" spans="1:18">
      <c r="A132" s="8">
        <v>124</v>
      </c>
      <c r="B132" s="8" t="s">
        <v>77</v>
      </c>
      <c r="C132" s="10" t="s">
        <v>182</v>
      </c>
      <c r="D132" s="8"/>
      <c r="E132" s="24"/>
      <c r="F132" s="25"/>
      <c r="G132" s="8">
        <v>50</v>
      </c>
      <c r="H132" s="8">
        <v>50</v>
      </c>
      <c r="I132" s="57"/>
      <c r="J132" s="64"/>
      <c r="K132" s="64"/>
      <c r="L132" s="58"/>
      <c r="M132" s="58"/>
      <c r="N132" s="65"/>
      <c r="O132" s="65"/>
      <c r="P132" s="65"/>
      <c r="Q132" s="69"/>
      <c r="R132" s="69"/>
    </row>
    <row r="133" s="1" customFormat="1" ht="34.95" customHeight="1" spans="1:18">
      <c r="A133" s="8">
        <v>125</v>
      </c>
      <c r="B133" s="8" t="s">
        <v>172</v>
      </c>
      <c r="C133" s="10" t="s">
        <v>182</v>
      </c>
      <c r="D133" s="8"/>
      <c r="E133" s="24"/>
      <c r="F133" s="25"/>
      <c r="G133" s="8">
        <v>50</v>
      </c>
      <c r="H133" s="8">
        <v>50</v>
      </c>
      <c r="I133" s="57"/>
      <c r="J133" s="64"/>
      <c r="K133" s="64"/>
      <c r="L133" s="58"/>
      <c r="M133" s="58"/>
      <c r="N133" s="65"/>
      <c r="O133" s="65"/>
      <c r="P133" s="65"/>
      <c r="Q133" s="69"/>
      <c r="R133" s="69"/>
    </row>
    <row r="134" s="1" customFormat="1" ht="34.95" customHeight="1" spans="1:18">
      <c r="A134" s="8">
        <v>126</v>
      </c>
      <c r="B134" s="8" t="s">
        <v>173</v>
      </c>
      <c r="C134" s="10" t="s">
        <v>182</v>
      </c>
      <c r="D134" s="8"/>
      <c r="E134" s="24"/>
      <c r="F134" s="25"/>
      <c r="G134" s="8">
        <v>50</v>
      </c>
      <c r="H134" s="8">
        <v>50</v>
      </c>
      <c r="I134" s="59"/>
      <c r="J134" s="66"/>
      <c r="K134" s="66"/>
      <c r="L134" s="60"/>
      <c r="M134" s="60"/>
      <c r="N134" s="67"/>
      <c r="O134" s="67"/>
      <c r="P134" s="67"/>
      <c r="Q134" s="69"/>
      <c r="R134" s="69"/>
    </row>
    <row r="135" s="1" customFormat="1" ht="34.95" customHeight="1" spans="1:18">
      <c r="A135" s="8">
        <v>127</v>
      </c>
      <c r="B135" s="80" t="s">
        <v>186</v>
      </c>
      <c r="C135" s="10" t="s">
        <v>187</v>
      </c>
      <c r="D135" s="8"/>
      <c r="E135" s="24"/>
      <c r="F135" s="25"/>
      <c r="G135" s="23">
        <v>2</v>
      </c>
      <c r="H135" s="71">
        <v>1</v>
      </c>
      <c r="I135" s="23">
        <f>G135/H135</f>
        <v>2</v>
      </c>
      <c r="J135" s="52">
        <v>2.4</v>
      </c>
      <c r="K135" s="52">
        <v>3.4</v>
      </c>
      <c r="L135" s="37">
        <f>J135*I135</f>
        <v>4.8</v>
      </c>
      <c r="M135" s="37">
        <f>K135*I135</f>
        <v>6.8</v>
      </c>
      <c r="N135" s="51">
        <v>39</v>
      </c>
      <c r="O135" s="51">
        <v>27</v>
      </c>
      <c r="P135" s="51">
        <v>24.5</v>
      </c>
      <c r="Q135" s="70">
        <f>P135*O135*N135/1000000</f>
        <v>0.0257985</v>
      </c>
      <c r="R135" s="70">
        <f>Q135*I135</f>
        <v>0.051597</v>
      </c>
    </row>
    <row r="136" s="1" customFormat="1" ht="34.95" customHeight="1" spans="1:18">
      <c r="A136" s="8">
        <v>128</v>
      </c>
      <c r="B136" s="8" t="s">
        <v>188</v>
      </c>
      <c r="C136" s="10" t="s">
        <v>189</v>
      </c>
      <c r="D136" s="8"/>
      <c r="E136" s="24"/>
      <c r="F136" s="25"/>
      <c r="G136" s="23">
        <v>4</v>
      </c>
      <c r="H136" s="23">
        <v>4</v>
      </c>
      <c r="I136" s="23">
        <f>G136/H136</f>
        <v>1</v>
      </c>
      <c r="J136" s="52">
        <v>3</v>
      </c>
      <c r="K136" s="52">
        <v>3.7</v>
      </c>
      <c r="L136" s="37">
        <f>J136*I136</f>
        <v>3</v>
      </c>
      <c r="M136" s="37">
        <f>K136*I136</f>
        <v>3.7</v>
      </c>
      <c r="N136" s="51">
        <v>153</v>
      </c>
      <c r="O136" s="51">
        <v>23</v>
      </c>
      <c r="P136" s="51">
        <v>23</v>
      </c>
      <c r="Q136" s="70">
        <f>P136*O136*N136/1000000</f>
        <v>0.080937</v>
      </c>
      <c r="R136" s="70">
        <f>Q136*I136</f>
        <v>0.080937</v>
      </c>
    </row>
    <row r="137" s="1" customFormat="1" ht="34.95" customHeight="1" spans="1:18">
      <c r="A137" s="8">
        <v>129</v>
      </c>
      <c r="B137" s="8" t="s">
        <v>190</v>
      </c>
      <c r="C137" s="10" t="s">
        <v>191</v>
      </c>
      <c r="D137" s="8"/>
      <c r="E137" s="24"/>
      <c r="F137" s="25"/>
      <c r="G137" s="23">
        <v>4</v>
      </c>
      <c r="H137" s="23">
        <v>4</v>
      </c>
      <c r="I137" s="23">
        <f>G137/H137</f>
        <v>1</v>
      </c>
      <c r="J137" s="52">
        <v>16</v>
      </c>
      <c r="K137" s="52">
        <v>18.7</v>
      </c>
      <c r="L137" s="37">
        <f>J137*I137</f>
        <v>16</v>
      </c>
      <c r="M137" s="37">
        <f>K137*I137</f>
        <v>18.7</v>
      </c>
      <c r="N137" s="51">
        <v>62</v>
      </c>
      <c r="O137" s="51">
        <v>24.5</v>
      </c>
      <c r="P137" s="51">
        <v>62</v>
      </c>
      <c r="Q137" s="70">
        <f>P137*O137*N137/1000000</f>
        <v>0.094178</v>
      </c>
      <c r="R137" s="70">
        <f>Q137*I137</f>
        <v>0.094178</v>
      </c>
    </row>
    <row r="138" s="1" customFormat="1" ht="34.95" customHeight="1" spans="1:18">
      <c r="A138" s="8">
        <v>130</v>
      </c>
      <c r="B138" s="80" t="s">
        <v>192</v>
      </c>
      <c r="C138" s="10" t="s">
        <v>193</v>
      </c>
      <c r="D138" s="8"/>
      <c r="E138" s="24"/>
      <c r="F138" s="25"/>
      <c r="G138" s="7">
        <f>5-1</f>
        <v>4</v>
      </c>
      <c r="H138" s="7">
        <f>5-1</f>
        <v>4</v>
      </c>
      <c r="I138" s="74">
        <f>G138/H138</f>
        <v>1</v>
      </c>
      <c r="J138" s="62">
        <v>7</v>
      </c>
      <c r="K138" s="62">
        <v>8.3</v>
      </c>
      <c r="L138" s="56">
        <f>J138*I138</f>
        <v>7</v>
      </c>
      <c r="M138" s="56">
        <f>K138*I138</f>
        <v>8.3</v>
      </c>
      <c r="N138" s="63">
        <v>41</v>
      </c>
      <c r="O138" s="63">
        <v>28</v>
      </c>
      <c r="P138" s="63">
        <v>35</v>
      </c>
      <c r="Q138" s="69">
        <f>P138*O138*N138/1000000</f>
        <v>0.04018</v>
      </c>
      <c r="R138" s="69">
        <f>Q138*I138</f>
        <v>0.04018</v>
      </c>
    </row>
    <row r="139" s="1" customFormat="1" ht="45" customHeight="1" spans="1:18">
      <c r="A139" s="8">
        <v>131</v>
      </c>
      <c r="B139" s="80" t="s">
        <v>194</v>
      </c>
      <c r="C139" s="10" t="s">
        <v>195</v>
      </c>
      <c r="D139" s="8"/>
      <c r="E139" s="24"/>
      <c r="F139" s="25"/>
      <c r="G139" s="7">
        <f>5-1</f>
        <v>4</v>
      </c>
      <c r="H139" s="7">
        <f>5-1</f>
        <v>4</v>
      </c>
      <c r="I139" s="75"/>
      <c r="J139" s="64"/>
      <c r="K139" s="64"/>
      <c r="L139" s="58"/>
      <c r="M139" s="58"/>
      <c r="N139" s="65"/>
      <c r="O139" s="65"/>
      <c r="P139" s="65"/>
      <c r="Q139" s="69"/>
      <c r="R139" s="69"/>
    </row>
    <row r="140" s="1" customFormat="1" ht="45" customHeight="1" spans="1:18">
      <c r="A140" s="8">
        <v>132</v>
      </c>
      <c r="B140" s="81" t="s">
        <v>196</v>
      </c>
      <c r="C140" s="10" t="s">
        <v>197</v>
      </c>
      <c r="D140" s="8"/>
      <c r="E140" s="24"/>
      <c r="F140" s="25"/>
      <c r="G140" s="7">
        <v>1</v>
      </c>
      <c r="H140" s="7">
        <v>1</v>
      </c>
      <c r="I140" s="75"/>
      <c r="J140" s="64"/>
      <c r="K140" s="64"/>
      <c r="L140" s="58"/>
      <c r="M140" s="58"/>
      <c r="N140" s="65"/>
      <c r="O140" s="65"/>
      <c r="P140" s="65"/>
      <c r="Q140" s="69"/>
      <c r="R140" s="69"/>
    </row>
    <row r="141" s="1" customFormat="1" ht="34.95" customHeight="1" spans="1:18">
      <c r="A141" s="8">
        <v>133</v>
      </c>
      <c r="B141" s="8" t="s">
        <v>198</v>
      </c>
      <c r="C141" s="10" t="s">
        <v>199</v>
      </c>
      <c r="D141" s="8"/>
      <c r="E141" s="24"/>
      <c r="F141" s="25"/>
      <c r="G141" s="7">
        <v>1</v>
      </c>
      <c r="H141" s="7">
        <v>1</v>
      </c>
      <c r="I141" s="75"/>
      <c r="J141" s="64"/>
      <c r="K141" s="64"/>
      <c r="L141" s="58"/>
      <c r="M141" s="58"/>
      <c r="N141" s="65"/>
      <c r="O141" s="65"/>
      <c r="P141" s="65"/>
      <c r="Q141" s="69"/>
      <c r="R141" s="69"/>
    </row>
    <row r="142" s="1" customFormat="1" ht="34.95" customHeight="1" spans="1:18">
      <c r="A142" s="8">
        <v>134</v>
      </c>
      <c r="B142" s="81" t="s">
        <v>200</v>
      </c>
      <c r="C142" s="10" t="s">
        <v>201</v>
      </c>
      <c r="D142" s="8"/>
      <c r="E142" s="24"/>
      <c r="F142" s="25"/>
      <c r="G142" s="7">
        <v>1</v>
      </c>
      <c r="H142" s="7">
        <v>1</v>
      </c>
      <c r="I142" s="75"/>
      <c r="J142" s="64"/>
      <c r="K142" s="64"/>
      <c r="L142" s="58"/>
      <c r="M142" s="58"/>
      <c r="N142" s="65"/>
      <c r="O142" s="65"/>
      <c r="P142" s="65"/>
      <c r="Q142" s="69"/>
      <c r="R142" s="69"/>
    </row>
    <row r="143" s="1" customFormat="1" ht="34.95" customHeight="1" spans="1:18">
      <c r="A143" s="8">
        <v>135</v>
      </c>
      <c r="B143" s="81" t="s">
        <v>202</v>
      </c>
      <c r="C143" s="10" t="s">
        <v>203</v>
      </c>
      <c r="D143" s="8"/>
      <c r="E143" s="24"/>
      <c r="F143" s="25"/>
      <c r="G143" s="7">
        <v>2</v>
      </c>
      <c r="H143" s="7">
        <v>2</v>
      </c>
      <c r="I143" s="76"/>
      <c r="J143" s="66"/>
      <c r="K143" s="66"/>
      <c r="L143" s="60"/>
      <c r="M143" s="60"/>
      <c r="N143" s="67"/>
      <c r="O143" s="67"/>
      <c r="P143" s="67"/>
      <c r="Q143" s="70"/>
      <c r="R143" s="70"/>
    </row>
    <row r="144" s="1" customFormat="1" ht="34.95" customHeight="1" spans="1:18">
      <c r="A144" s="8">
        <v>136</v>
      </c>
      <c r="B144" s="8" t="s">
        <v>204</v>
      </c>
      <c r="C144" s="10" t="s">
        <v>205</v>
      </c>
      <c r="D144" s="8"/>
      <c r="E144" s="24"/>
      <c r="F144" s="25"/>
      <c r="G144" s="23">
        <v>1</v>
      </c>
      <c r="H144" s="23">
        <v>1</v>
      </c>
      <c r="I144" s="74">
        <f>G144/H144</f>
        <v>1</v>
      </c>
      <c r="J144" s="62">
        <v>1.5</v>
      </c>
      <c r="K144" s="62">
        <v>2</v>
      </c>
      <c r="L144" s="56">
        <f t="shared" ref="L144:L153" si="20">J144*I144</f>
        <v>1.5</v>
      </c>
      <c r="M144" s="56">
        <f t="shared" ref="M144:M153" si="21">K144*I144</f>
        <v>2</v>
      </c>
      <c r="N144" s="63">
        <v>25</v>
      </c>
      <c r="O144" s="63">
        <v>25</v>
      </c>
      <c r="P144" s="63">
        <v>25</v>
      </c>
      <c r="Q144" s="69">
        <f>P144*O144*N144/1000000</f>
        <v>0.015625</v>
      </c>
      <c r="R144" s="69">
        <f>Q144*I144</f>
        <v>0.015625</v>
      </c>
    </row>
    <row r="145" s="1" customFormat="1" ht="34.95" customHeight="1" spans="1:18">
      <c r="A145" s="8">
        <v>137</v>
      </c>
      <c r="B145" s="8" t="s">
        <v>206</v>
      </c>
      <c r="C145" s="10" t="s">
        <v>207</v>
      </c>
      <c r="D145" s="8"/>
      <c r="E145" s="24"/>
      <c r="F145" s="25"/>
      <c r="G145" s="23">
        <v>3</v>
      </c>
      <c r="H145" s="23">
        <v>3</v>
      </c>
      <c r="I145" s="76"/>
      <c r="J145" s="66"/>
      <c r="K145" s="66"/>
      <c r="L145" s="60"/>
      <c r="M145" s="60"/>
      <c r="N145" s="67"/>
      <c r="O145" s="67"/>
      <c r="P145" s="67"/>
      <c r="Q145" s="70"/>
      <c r="R145" s="70"/>
    </row>
    <row r="146" s="1" customFormat="1" ht="34.95" customHeight="1" spans="1:18">
      <c r="A146" s="8">
        <v>138</v>
      </c>
      <c r="B146" s="81" t="s">
        <v>208</v>
      </c>
      <c r="C146" s="10" t="s">
        <v>209</v>
      </c>
      <c r="D146" s="8"/>
      <c r="E146" s="24"/>
      <c r="F146" s="25"/>
      <c r="G146" s="23">
        <v>5</v>
      </c>
      <c r="H146" s="23">
        <v>5</v>
      </c>
      <c r="I146" s="23">
        <f t="shared" ref="I145:I153" si="22">G146/H146</f>
        <v>1</v>
      </c>
      <c r="J146" s="52">
        <v>2.3</v>
      </c>
      <c r="K146" s="52">
        <v>3</v>
      </c>
      <c r="L146" s="37">
        <f t="shared" si="20"/>
        <v>2.3</v>
      </c>
      <c r="M146" s="37">
        <f t="shared" si="21"/>
        <v>3</v>
      </c>
      <c r="N146" s="51">
        <v>43</v>
      </c>
      <c r="O146" s="51">
        <v>33</v>
      </c>
      <c r="P146" s="51">
        <v>15</v>
      </c>
      <c r="Q146" s="70">
        <f t="shared" ref="Q146:Q153" si="23">P146*O146*N146/1000000</f>
        <v>0.021285</v>
      </c>
      <c r="R146" s="70">
        <f t="shared" ref="R146:R153" si="24">Q146*I146</f>
        <v>0.021285</v>
      </c>
    </row>
    <row r="147" s="1" customFormat="1" ht="34.95" customHeight="1" spans="1:18">
      <c r="A147" s="8">
        <v>139</v>
      </c>
      <c r="B147" s="8" t="s">
        <v>210</v>
      </c>
      <c r="C147" s="10" t="s">
        <v>211</v>
      </c>
      <c r="D147" s="8"/>
      <c r="E147" s="24"/>
      <c r="F147" s="25"/>
      <c r="G147" s="23">
        <v>14</v>
      </c>
      <c r="H147" s="23">
        <v>14</v>
      </c>
      <c r="I147" s="23">
        <f t="shared" si="22"/>
        <v>1</v>
      </c>
      <c r="J147" s="52">
        <v>2</v>
      </c>
      <c r="K147" s="52">
        <v>3</v>
      </c>
      <c r="L147" s="37">
        <f t="shared" si="20"/>
        <v>2</v>
      </c>
      <c r="M147" s="37">
        <f t="shared" si="21"/>
        <v>3</v>
      </c>
      <c r="N147" s="51">
        <v>46</v>
      </c>
      <c r="O147" s="51">
        <v>30</v>
      </c>
      <c r="P147" s="51">
        <v>15</v>
      </c>
      <c r="Q147" s="70">
        <f t="shared" si="23"/>
        <v>0.0207</v>
      </c>
      <c r="R147" s="70">
        <f t="shared" si="24"/>
        <v>0.0207</v>
      </c>
    </row>
    <row r="148" s="1" customFormat="1" ht="34.95" customHeight="1" spans="1:18">
      <c r="A148" s="8">
        <v>140</v>
      </c>
      <c r="B148" s="8" t="s">
        <v>212</v>
      </c>
      <c r="C148" s="10" t="s">
        <v>205</v>
      </c>
      <c r="D148" s="8"/>
      <c r="E148" s="24"/>
      <c r="F148" s="25"/>
      <c r="G148" s="23">
        <v>15</v>
      </c>
      <c r="H148" s="23">
        <v>15</v>
      </c>
      <c r="I148" s="23">
        <f t="shared" si="22"/>
        <v>1</v>
      </c>
      <c r="J148" s="52">
        <v>10</v>
      </c>
      <c r="K148" s="52">
        <v>11.2</v>
      </c>
      <c r="L148" s="37">
        <f t="shared" si="20"/>
        <v>10</v>
      </c>
      <c r="M148" s="37">
        <f t="shared" si="21"/>
        <v>11.2</v>
      </c>
      <c r="N148" s="51">
        <v>62.5</v>
      </c>
      <c r="O148" s="51">
        <v>25.5</v>
      </c>
      <c r="P148" s="51">
        <v>25</v>
      </c>
      <c r="Q148" s="70">
        <f t="shared" si="23"/>
        <v>0.03984375</v>
      </c>
      <c r="R148" s="70">
        <f t="shared" si="24"/>
        <v>0.03984375</v>
      </c>
    </row>
    <row r="149" s="1" customFormat="1" ht="49.05" customHeight="1" spans="1:18">
      <c r="A149" s="8">
        <v>141</v>
      </c>
      <c r="B149" s="81" t="s">
        <v>213</v>
      </c>
      <c r="C149" s="10" t="s">
        <v>214</v>
      </c>
      <c r="D149" s="8"/>
      <c r="E149" s="24"/>
      <c r="F149" s="25"/>
      <c r="G149" s="23">
        <v>8</v>
      </c>
      <c r="H149" s="23">
        <v>4</v>
      </c>
      <c r="I149" s="23">
        <f t="shared" si="22"/>
        <v>2</v>
      </c>
      <c r="J149" s="52">
        <v>4</v>
      </c>
      <c r="K149" s="52">
        <v>5.3</v>
      </c>
      <c r="L149" s="37">
        <f t="shared" si="20"/>
        <v>8</v>
      </c>
      <c r="M149" s="37">
        <f t="shared" si="21"/>
        <v>10.6</v>
      </c>
      <c r="N149" s="51">
        <v>177.5</v>
      </c>
      <c r="O149" s="51">
        <v>17</v>
      </c>
      <c r="P149" s="51">
        <v>18</v>
      </c>
      <c r="Q149" s="70">
        <f t="shared" si="23"/>
        <v>0.054315</v>
      </c>
      <c r="R149" s="70">
        <f t="shared" si="24"/>
        <v>0.10863</v>
      </c>
    </row>
    <row r="150" s="1" customFormat="1" ht="49.05" customHeight="1" spans="1:18">
      <c r="A150" s="8">
        <v>142</v>
      </c>
      <c r="B150" s="81" t="s">
        <v>215</v>
      </c>
      <c r="C150" s="10" t="s">
        <v>216</v>
      </c>
      <c r="D150" s="8"/>
      <c r="E150" s="24"/>
      <c r="F150" s="25"/>
      <c r="G150" s="23">
        <v>4</v>
      </c>
      <c r="H150" s="23">
        <v>4</v>
      </c>
      <c r="I150" s="74">
        <f t="shared" si="22"/>
        <v>1</v>
      </c>
      <c r="J150" s="77">
        <v>4</v>
      </c>
      <c r="K150" s="77">
        <v>5.3</v>
      </c>
      <c r="L150" s="77">
        <f t="shared" si="20"/>
        <v>4</v>
      </c>
      <c r="M150" s="77">
        <f t="shared" si="21"/>
        <v>5.3</v>
      </c>
      <c r="N150" s="77">
        <v>177.5</v>
      </c>
      <c r="O150" s="77">
        <v>17</v>
      </c>
      <c r="P150" s="77">
        <v>18</v>
      </c>
      <c r="Q150" s="77">
        <f t="shared" si="23"/>
        <v>0.054315</v>
      </c>
      <c r="R150" s="77">
        <f t="shared" si="24"/>
        <v>0.054315</v>
      </c>
    </row>
    <row r="151" s="1" customFormat="1" ht="49.05" customHeight="1" spans="1:18">
      <c r="A151" s="8">
        <v>143</v>
      </c>
      <c r="B151" s="8" t="s">
        <v>217</v>
      </c>
      <c r="C151" s="10" t="s">
        <v>218</v>
      </c>
      <c r="D151" s="8"/>
      <c r="E151" s="24"/>
      <c r="F151" s="25"/>
      <c r="G151" s="23">
        <v>2</v>
      </c>
      <c r="H151" s="23">
        <v>2</v>
      </c>
      <c r="I151" s="76"/>
      <c r="J151" s="78"/>
      <c r="K151" s="78"/>
      <c r="L151" s="78"/>
      <c r="M151" s="78"/>
      <c r="N151" s="78"/>
      <c r="O151" s="78"/>
      <c r="P151" s="78"/>
      <c r="Q151" s="78"/>
      <c r="R151" s="78"/>
    </row>
    <row r="152" s="1" customFormat="1" ht="50" customHeight="1" spans="1:18">
      <c r="A152" s="8">
        <v>144</v>
      </c>
      <c r="B152" s="8" t="s">
        <v>219</v>
      </c>
      <c r="C152" s="10" t="s">
        <v>220</v>
      </c>
      <c r="D152" s="8"/>
      <c r="E152" s="24"/>
      <c r="F152" s="25"/>
      <c r="G152" s="23">
        <v>1</v>
      </c>
      <c r="H152" s="23">
        <v>1</v>
      </c>
      <c r="I152" s="23">
        <f t="shared" si="22"/>
        <v>1</v>
      </c>
      <c r="J152" s="52">
        <v>3</v>
      </c>
      <c r="K152" s="52">
        <v>4</v>
      </c>
      <c r="L152" s="37">
        <f t="shared" si="20"/>
        <v>3</v>
      </c>
      <c r="M152" s="37">
        <f t="shared" si="21"/>
        <v>4</v>
      </c>
      <c r="N152" s="51">
        <v>67</v>
      </c>
      <c r="O152" s="51">
        <v>67</v>
      </c>
      <c r="P152" s="51">
        <v>8</v>
      </c>
      <c r="Q152" s="70">
        <f t="shared" si="23"/>
        <v>0.035912</v>
      </c>
      <c r="R152" s="70">
        <f t="shared" si="24"/>
        <v>0.035912</v>
      </c>
    </row>
    <row r="153" s="1" customFormat="1" ht="34.95" customHeight="1" spans="1:18">
      <c r="A153" s="8">
        <v>145</v>
      </c>
      <c r="B153" s="8" t="s">
        <v>217</v>
      </c>
      <c r="C153" s="10" t="s">
        <v>218</v>
      </c>
      <c r="D153" s="8"/>
      <c r="E153" s="24"/>
      <c r="F153" s="25"/>
      <c r="G153" s="23">
        <v>9</v>
      </c>
      <c r="H153" s="23">
        <v>9</v>
      </c>
      <c r="I153" s="74">
        <f t="shared" si="22"/>
        <v>1</v>
      </c>
      <c r="J153" s="62">
        <v>6</v>
      </c>
      <c r="K153" s="62">
        <v>7.33</v>
      </c>
      <c r="L153" s="56">
        <f t="shared" si="20"/>
        <v>6</v>
      </c>
      <c r="M153" s="56">
        <f t="shared" si="21"/>
        <v>7.33</v>
      </c>
      <c r="N153" s="63">
        <v>43</v>
      </c>
      <c r="O153" s="63">
        <v>20</v>
      </c>
      <c r="P153" s="63">
        <v>34</v>
      </c>
      <c r="Q153" s="69">
        <f t="shared" si="23"/>
        <v>0.02924</v>
      </c>
      <c r="R153" s="69">
        <f t="shared" si="24"/>
        <v>0.02924</v>
      </c>
    </row>
    <row r="154" s="1" customFormat="1" ht="34.95" customHeight="1" spans="1:18">
      <c r="A154" s="8">
        <v>146</v>
      </c>
      <c r="B154" s="81" t="s">
        <v>221</v>
      </c>
      <c r="C154" s="10" t="s">
        <v>222</v>
      </c>
      <c r="D154" s="8"/>
      <c r="E154" s="24"/>
      <c r="F154" s="25"/>
      <c r="G154" s="23">
        <v>1</v>
      </c>
      <c r="H154" s="23">
        <v>1</v>
      </c>
      <c r="I154" s="75"/>
      <c r="J154" s="64"/>
      <c r="K154" s="64"/>
      <c r="L154" s="58"/>
      <c r="M154" s="58"/>
      <c r="N154" s="65"/>
      <c r="O154" s="65"/>
      <c r="P154" s="65"/>
      <c r="Q154" s="69"/>
      <c r="R154" s="69"/>
    </row>
    <row r="155" s="1" customFormat="1" ht="34.95" customHeight="1" spans="1:18">
      <c r="A155" s="8">
        <v>147</v>
      </c>
      <c r="B155" s="81" t="s">
        <v>223</v>
      </c>
      <c r="C155" s="10" t="s">
        <v>224</v>
      </c>
      <c r="D155" s="8"/>
      <c r="E155" s="24"/>
      <c r="F155" s="25"/>
      <c r="G155" s="23">
        <v>2</v>
      </c>
      <c r="H155" s="23">
        <v>2</v>
      </c>
      <c r="I155" s="75"/>
      <c r="J155" s="64"/>
      <c r="K155" s="64"/>
      <c r="L155" s="58"/>
      <c r="M155" s="58"/>
      <c r="N155" s="65"/>
      <c r="O155" s="65"/>
      <c r="P155" s="65"/>
      <c r="Q155" s="69"/>
      <c r="R155" s="69"/>
    </row>
    <row r="156" s="1" customFormat="1" ht="34.95" customHeight="1" spans="1:18">
      <c r="A156" s="8">
        <v>148</v>
      </c>
      <c r="B156" s="8" t="s">
        <v>225</v>
      </c>
      <c r="C156" s="10" t="s">
        <v>226</v>
      </c>
      <c r="D156" s="8"/>
      <c r="E156" s="24"/>
      <c r="F156" s="25"/>
      <c r="G156" s="23">
        <v>2</v>
      </c>
      <c r="H156" s="23">
        <v>2</v>
      </c>
      <c r="I156" s="75"/>
      <c r="J156" s="64"/>
      <c r="K156" s="64"/>
      <c r="L156" s="58"/>
      <c r="M156" s="58"/>
      <c r="N156" s="65"/>
      <c r="O156" s="65"/>
      <c r="P156" s="65"/>
      <c r="Q156" s="69"/>
      <c r="R156" s="69"/>
    </row>
    <row r="157" s="1" customFormat="1" ht="34.95" customHeight="1" spans="1:18">
      <c r="A157" s="8">
        <v>149</v>
      </c>
      <c r="B157" s="8" t="s">
        <v>227</v>
      </c>
      <c r="C157" s="10" t="s">
        <v>228</v>
      </c>
      <c r="D157" s="8"/>
      <c r="E157" s="24"/>
      <c r="F157" s="25"/>
      <c r="G157" s="23">
        <v>2</v>
      </c>
      <c r="H157" s="23">
        <v>2</v>
      </c>
      <c r="I157" s="75"/>
      <c r="J157" s="64"/>
      <c r="K157" s="64"/>
      <c r="L157" s="58"/>
      <c r="M157" s="58"/>
      <c r="N157" s="65"/>
      <c r="O157" s="65"/>
      <c r="P157" s="65"/>
      <c r="Q157" s="69"/>
      <c r="R157" s="69"/>
    </row>
    <row r="158" s="1" customFormat="1" ht="34.95" customHeight="1" spans="1:18">
      <c r="A158" s="8">
        <v>150</v>
      </c>
      <c r="B158" s="8" t="s">
        <v>229</v>
      </c>
      <c r="C158" s="10" t="s">
        <v>230</v>
      </c>
      <c r="D158" s="8"/>
      <c r="E158" s="24"/>
      <c r="F158" s="25"/>
      <c r="G158" s="23">
        <v>2</v>
      </c>
      <c r="H158" s="23">
        <v>2</v>
      </c>
      <c r="I158" s="75"/>
      <c r="J158" s="64"/>
      <c r="K158" s="64"/>
      <c r="L158" s="58"/>
      <c r="M158" s="58"/>
      <c r="N158" s="65"/>
      <c r="O158" s="65"/>
      <c r="P158" s="65"/>
      <c r="Q158" s="69"/>
      <c r="R158" s="69"/>
    </row>
    <row r="159" s="1" customFormat="1" ht="34.95" customHeight="1" spans="1:18">
      <c r="A159" s="8">
        <v>151</v>
      </c>
      <c r="B159" s="8" t="s">
        <v>231</v>
      </c>
      <c r="C159" s="10" t="s">
        <v>232</v>
      </c>
      <c r="D159" s="8"/>
      <c r="E159" s="24"/>
      <c r="F159" s="25"/>
      <c r="G159" s="23">
        <v>2</v>
      </c>
      <c r="H159" s="23">
        <v>2</v>
      </c>
      <c r="I159" s="75"/>
      <c r="J159" s="64"/>
      <c r="K159" s="64"/>
      <c r="L159" s="58"/>
      <c r="M159" s="58"/>
      <c r="N159" s="65"/>
      <c r="O159" s="65"/>
      <c r="P159" s="65"/>
      <c r="Q159" s="69"/>
      <c r="R159" s="69"/>
    </row>
    <row r="160" s="1" customFormat="1" ht="34.95" customHeight="1" spans="1:18">
      <c r="A160" s="8">
        <v>152</v>
      </c>
      <c r="B160" s="8" t="s">
        <v>233</v>
      </c>
      <c r="C160" s="10" t="s">
        <v>234</v>
      </c>
      <c r="D160" s="8"/>
      <c r="E160" s="24"/>
      <c r="F160" s="25"/>
      <c r="G160" s="23">
        <v>2</v>
      </c>
      <c r="H160" s="23">
        <v>2</v>
      </c>
      <c r="I160" s="75"/>
      <c r="J160" s="64"/>
      <c r="K160" s="64"/>
      <c r="L160" s="58"/>
      <c r="M160" s="58"/>
      <c r="N160" s="65"/>
      <c r="O160" s="65"/>
      <c r="P160" s="65"/>
      <c r="Q160" s="69"/>
      <c r="R160" s="69"/>
    </row>
    <row r="161" s="1" customFormat="1" ht="34.95" customHeight="1" spans="1:18">
      <c r="A161" s="8">
        <v>153</v>
      </c>
      <c r="B161" s="8" t="s">
        <v>235</v>
      </c>
      <c r="C161" s="10" t="s">
        <v>236</v>
      </c>
      <c r="D161" s="8"/>
      <c r="E161" s="24"/>
      <c r="F161" s="25"/>
      <c r="G161" s="23">
        <v>2</v>
      </c>
      <c r="H161" s="23">
        <v>2</v>
      </c>
      <c r="I161" s="75"/>
      <c r="J161" s="64"/>
      <c r="K161" s="64"/>
      <c r="L161" s="58"/>
      <c r="M161" s="58"/>
      <c r="N161" s="65"/>
      <c r="O161" s="65"/>
      <c r="P161" s="65"/>
      <c r="Q161" s="69"/>
      <c r="R161" s="69"/>
    </row>
    <row r="162" s="1" customFormat="1" ht="34.95" customHeight="1" spans="1:18">
      <c r="A162" s="8">
        <v>154</v>
      </c>
      <c r="B162" s="8" t="s">
        <v>237</v>
      </c>
      <c r="C162" s="10" t="s">
        <v>238</v>
      </c>
      <c r="D162" s="8"/>
      <c r="E162" s="24"/>
      <c r="F162" s="25"/>
      <c r="G162" s="23">
        <v>2</v>
      </c>
      <c r="H162" s="23">
        <v>2</v>
      </c>
      <c r="I162" s="75"/>
      <c r="J162" s="64"/>
      <c r="K162" s="64"/>
      <c r="L162" s="58"/>
      <c r="M162" s="58"/>
      <c r="N162" s="65"/>
      <c r="O162" s="65"/>
      <c r="P162" s="65"/>
      <c r="Q162" s="69"/>
      <c r="R162" s="69"/>
    </row>
    <row r="163" s="1" customFormat="1" ht="34.95" customHeight="1" spans="1:18">
      <c r="A163" s="8">
        <v>155</v>
      </c>
      <c r="B163" s="8" t="s">
        <v>239</v>
      </c>
      <c r="C163" s="10" t="s">
        <v>240</v>
      </c>
      <c r="D163" s="8"/>
      <c r="E163" s="24"/>
      <c r="F163" s="25"/>
      <c r="G163" s="23">
        <v>2</v>
      </c>
      <c r="H163" s="23">
        <v>2</v>
      </c>
      <c r="I163" s="75"/>
      <c r="J163" s="64"/>
      <c r="K163" s="64"/>
      <c r="L163" s="58"/>
      <c r="M163" s="58"/>
      <c r="N163" s="65"/>
      <c r="O163" s="65"/>
      <c r="P163" s="65"/>
      <c r="Q163" s="69"/>
      <c r="R163" s="69"/>
    </row>
    <row r="164" s="1" customFormat="1" ht="34.95" customHeight="1" spans="1:18">
      <c r="A164" s="8">
        <v>156</v>
      </c>
      <c r="B164" s="81" t="s">
        <v>241</v>
      </c>
      <c r="C164" s="10" t="s">
        <v>242</v>
      </c>
      <c r="D164" s="8"/>
      <c r="E164" s="24"/>
      <c r="F164" s="25"/>
      <c r="G164" s="23">
        <v>2</v>
      </c>
      <c r="H164" s="23">
        <v>2</v>
      </c>
      <c r="I164" s="76"/>
      <c r="J164" s="66"/>
      <c r="K164" s="66"/>
      <c r="L164" s="60"/>
      <c r="M164" s="60"/>
      <c r="N164" s="67"/>
      <c r="O164" s="67"/>
      <c r="P164" s="67"/>
      <c r="Q164" s="70"/>
      <c r="R164" s="70"/>
    </row>
    <row r="165" s="1" customFormat="1" ht="34.95" customHeight="1" spans="1:18">
      <c r="A165" s="8">
        <v>157</v>
      </c>
      <c r="B165" s="81" t="s">
        <v>243</v>
      </c>
      <c r="C165" s="10" t="s">
        <v>244</v>
      </c>
      <c r="D165" s="8"/>
      <c r="E165" s="24"/>
      <c r="F165" s="25"/>
      <c r="G165" s="23">
        <v>1</v>
      </c>
      <c r="H165" s="23">
        <v>1</v>
      </c>
      <c r="I165" s="26">
        <f>G165/H165</f>
        <v>1</v>
      </c>
      <c r="J165" s="52">
        <v>3</v>
      </c>
      <c r="K165" s="52">
        <v>4</v>
      </c>
      <c r="L165" s="37">
        <f>J165*I165</f>
        <v>3</v>
      </c>
      <c r="M165" s="37">
        <f>K165*I165</f>
        <v>4</v>
      </c>
      <c r="N165" s="51">
        <v>90</v>
      </c>
      <c r="O165" s="51">
        <v>90</v>
      </c>
      <c r="P165" s="51">
        <v>12</v>
      </c>
      <c r="Q165" s="70">
        <f>P165*O165*N165/1000000</f>
        <v>0.0972</v>
      </c>
      <c r="R165" s="70">
        <f>Q165*I165</f>
        <v>0.0972</v>
      </c>
    </row>
    <row r="166" s="1" customFormat="1" ht="34.95" customHeight="1" spans="1:18">
      <c r="A166" s="8">
        <v>158</v>
      </c>
      <c r="B166" s="8" t="s">
        <v>245</v>
      </c>
      <c r="C166" s="10" t="s">
        <v>246</v>
      </c>
      <c r="D166" s="8"/>
      <c r="E166" s="24"/>
      <c r="F166" s="25"/>
      <c r="G166" s="23">
        <v>1</v>
      </c>
      <c r="H166" s="23">
        <v>1</v>
      </c>
      <c r="I166" s="26">
        <f>G166/H166</f>
        <v>1</v>
      </c>
      <c r="J166" s="52">
        <v>1.5</v>
      </c>
      <c r="K166" s="52">
        <v>3</v>
      </c>
      <c r="L166" s="37">
        <f>J166*I166</f>
        <v>1.5</v>
      </c>
      <c r="M166" s="37">
        <f>K166*I166</f>
        <v>3</v>
      </c>
      <c r="N166" s="51">
        <v>132</v>
      </c>
      <c r="O166" s="51">
        <v>43</v>
      </c>
      <c r="P166" s="51">
        <v>12</v>
      </c>
      <c r="Q166" s="70">
        <f>P166*O166*N166/1000000</f>
        <v>0.068112</v>
      </c>
      <c r="R166" s="70">
        <f>Q166*I166</f>
        <v>0.068112</v>
      </c>
    </row>
    <row r="167" s="1" customFormat="1" ht="34.95" customHeight="1" spans="1:18">
      <c r="A167" s="8">
        <v>159</v>
      </c>
      <c r="B167" s="8" t="s">
        <v>247</v>
      </c>
      <c r="C167" s="10" t="s">
        <v>248</v>
      </c>
      <c r="D167" s="8"/>
      <c r="E167" s="24"/>
      <c r="F167" s="25"/>
      <c r="G167" s="7">
        <v>36</v>
      </c>
      <c r="H167" s="7">
        <v>36</v>
      </c>
      <c r="I167" s="26">
        <v>1</v>
      </c>
      <c r="J167" s="52">
        <v>1</v>
      </c>
      <c r="K167" s="52">
        <v>1.6</v>
      </c>
      <c r="L167" s="37">
        <f t="shared" ref="L167:L168" si="25">J167*I167</f>
        <v>1</v>
      </c>
      <c r="M167" s="37">
        <f t="shared" ref="M167:M168" si="26">K167*I167</f>
        <v>1.6</v>
      </c>
      <c r="N167" s="51">
        <v>26</v>
      </c>
      <c r="O167" s="51">
        <v>26</v>
      </c>
      <c r="P167" s="51">
        <v>7</v>
      </c>
      <c r="Q167" s="70">
        <f>P167*O167*N167/1000000</f>
        <v>0.004732</v>
      </c>
      <c r="R167" s="70">
        <f>Q167*I167</f>
        <v>0.004732</v>
      </c>
    </row>
    <row r="168" s="1" customFormat="1" ht="34.95" customHeight="1" spans="1:18">
      <c r="A168" s="8">
        <v>160</v>
      </c>
      <c r="B168" s="8"/>
      <c r="C168" s="10" t="s">
        <v>249</v>
      </c>
      <c r="D168" s="72" t="s">
        <v>250</v>
      </c>
      <c r="E168" s="24"/>
      <c r="F168" s="25"/>
      <c r="G168" s="7">
        <v>2</v>
      </c>
      <c r="H168" s="7">
        <v>2</v>
      </c>
      <c r="I168" s="55">
        <v>1</v>
      </c>
      <c r="J168" s="62">
        <v>4</v>
      </c>
      <c r="K168" s="62">
        <v>4.7</v>
      </c>
      <c r="L168" s="56">
        <f t="shared" si="25"/>
        <v>4</v>
      </c>
      <c r="M168" s="56">
        <f t="shared" si="26"/>
        <v>4.7</v>
      </c>
      <c r="N168" s="63">
        <v>31.2</v>
      </c>
      <c r="O168" s="63">
        <v>21</v>
      </c>
      <c r="P168" s="63">
        <v>26.2</v>
      </c>
      <c r="Q168" s="69">
        <f>P168*O168*N168/1000000</f>
        <v>0.01716624</v>
      </c>
      <c r="R168" s="69">
        <f>Q168*I168</f>
        <v>0.01716624</v>
      </c>
    </row>
    <row r="169" s="1" customFormat="1" ht="34.95" customHeight="1" spans="1:18">
      <c r="A169" s="8">
        <v>161</v>
      </c>
      <c r="B169" s="8"/>
      <c r="C169" s="10" t="s">
        <v>251</v>
      </c>
      <c r="D169" s="71" t="s">
        <v>252</v>
      </c>
      <c r="E169" s="24"/>
      <c r="F169" s="25"/>
      <c r="G169" s="7">
        <v>2</v>
      </c>
      <c r="H169" s="7">
        <v>2</v>
      </c>
      <c r="I169" s="57"/>
      <c r="J169" s="64"/>
      <c r="K169" s="64"/>
      <c r="L169" s="58"/>
      <c r="M169" s="58"/>
      <c r="N169" s="65"/>
      <c r="O169" s="65"/>
      <c r="P169" s="65"/>
      <c r="Q169" s="69"/>
      <c r="R169" s="69"/>
    </row>
    <row r="170" s="1" customFormat="1" ht="34.95" customHeight="1" spans="1:18">
      <c r="A170" s="8">
        <v>162</v>
      </c>
      <c r="B170" s="8"/>
      <c r="C170" s="10" t="s">
        <v>253</v>
      </c>
      <c r="D170" s="71"/>
      <c r="E170" s="24"/>
      <c r="F170" s="25"/>
      <c r="G170" s="7">
        <v>2</v>
      </c>
      <c r="H170" s="7">
        <v>2</v>
      </c>
      <c r="I170" s="57"/>
      <c r="J170" s="64"/>
      <c r="K170" s="64"/>
      <c r="L170" s="58"/>
      <c r="M170" s="58"/>
      <c r="N170" s="65"/>
      <c r="O170" s="65"/>
      <c r="P170" s="65"/>
      <c r="Q170" s="69"/>
      <c r="R170" s="69"/>
    </row>
    <row r="171" s="1" customFormat="1" ht="34.95" customHeight="1" spans="1:18">
      <c r="A171" s="8">
        <v>163</v>
      </c>
      <c r="B171" s="8"/>
      <c r="C171" s="10" t="s">
        <v>254</v>
      </c>
      <c r="D171" s="71"/>
      <c r="E171" s="24"/>
      <c r="F171" s="25"/>
      <c r="G171" s="7">
        <v>1</v>
      </c>
      <c r="H171" s="7">
        <v>1</v>
      </c>
      <c r="I171" s="57"/>
      <c r="J171" s="64"/>
      <c r="K171" s="64"/>
      <c r="L171" s="58"/>
      <c r="M171" s="58"/>
      <c r="N171" s="65"/>
      <c r="O171" s="65"/>
      <c r="P171" s="65"/>
      <c r="Q171" s="69"/>
      <c r="R171" s="69"/>
    </row>
    <row r="172" s="1" customFormat="1" ht="34.95" customHeight="1" spans="1:18">
      <c r="A172" s="8">
        <v>164</v>
      </c>
      <c r="B172" s="8"/>
      <c r="C172" s="10" t="s">
        <v>255</v>
      </c>
      <c r="D172" s="71"/>
      <c r="E172" s="24"/>
      <c r="F172" s="25"/>
      <c r="G172" s="7">
        <v>1</v>
      </c>
      <c r="H172" s="7">
        <v>1</v>
      </c>
      <c r="I172" s="57"/>
      <c r="J172" s="64"/>
      <c r="K172" s="64"/>
      <c r="L172" s="58"/>
      <c r="M172" s="58"/>
      <c r="N172" s="65"/>
      <c r="O172" s="65"/>
      <c r="P172" s="65"/>
      <c r="Q172" s="69"/>
      <c r="R172" s="69"/>
    </row>
    <row r="173" s="1" customFormat="1" ht="34.95" customHeight="1" spans="1:18">
      <c r="A173" s="8">
        <v>165</v>
      </c>
      <c r="B173" s="8"/>
      <c r="C173" s="10" t="s">
        <v>256</v>
      </c>
      <c r="D173" s="71"/>
      <c r="E173" s="24"/>
      <c r="F173" s="25"/>
      <c r="G173" s="7">
        <v>1</v>
      </c>
      <c r="H173" s="7">
        <v>1</v>
      </c>
      <c r="I173" s="57"/>
      <c r="J173" s="64"/>
      <c r="K173" s="64"/>
      <c r="L173" s="58"/>
      <c r="M173" s="58"/>
      <c r="N173" s="65"/>
      <c r="O173" s="65"/>
      <c r="P173" s="65"/>
      <c r="Q173" s="69"/>
      <c r="R173" s="69"/>
    </row>
    <row r="174" s="1" customFormat="1" ht="34.95" customHeight="1" spans="1:18">
      <c r="A174" s="8">
        <v>166</v>
      </c>
      <c r="B174" s="8"/>
      <c r="C174" s="10" t="s">
        <v>257</v>
      </c>
      <c r="D174" s="8"/>
      <c r="E174" s="24"/>
      <c r="F174" s="25"/>
      <c r="G174" s="7">
        <v>2</v>
      </c>
      <c r="H174" s="7">
        <v>2</v>
      </c>
      <c r="I174" s="57"/>
      <c r="J174" s="64"/>
      <c r="K174" s="64"/>
      <c r="L174" s="58"/>
      <c r="M174" s="58"/>
      <c r="N174" s="65"/>
      <c r="O174" s="65"/>
      <c r="P174" s="65"/>
      <c r="Q174" s="69"/>
      <c r="R174" s="69"/>
    </row>
    <row r="175" s="1" customFormat="1" ht="34.95" customHeight="1" spans="1:18">
      <c r="A175" s="8">
        <v>167</v>
      </c>
      <c r="B175" s="8" t="s">
        <v>258</v>
      </c>
      <c r="C175" s="10" t="s">
        <v>259</v>
      </c>
      <c r="D175" s="8"/>
      <c r="E175" s="24"/>
      <c r="F175" s="25"/>
      <c r="G175" s="23">
        <v>1</v>
      </c>
      <c r="H175" s="23">
        <v>1</v>
      </c>
      <c r="I175" s="59"/>
      <c r="J175" s="66"/>
      <c r="K175" s="66"/>
      <c r="L175" s="60"/>
      <c r="M175" s="60"/>
      <c r="N175" s="67"/>
      <c r="O175" s="67"/>
      <c r="P175" s="67"/>
      <c r="Q175" s="70"/>
      <c r="R175" s="70"/>
    </row>
    <row r="176" s="1" customFormat="1" ht="27" customHeight="1" spans="1:18">
      <c r="A176" s="7" t="s">
        <v>260</v>
      </c>
      <c r="B176" s="8"/>
      <c r="C176" s="10"/>
      <c r="D176" s="31"/>
      <c r="E176" s="24"/>
      <c r="F176" s="25"/>
      <c r="G176" s="8">
        <f>SUM(G9:G175)</f>
        <v>45257</v>
      </c>
      <c r="H176" s="73"/>
      <c r="I176" s="26">
        <f>SUM(I9:I175)</f>
        <v>1316</v>
      </c>
      <c r="J176" s="52"/>
      <c r="K176" s="52"/>
      <c r="L176" s="37"/>
      <c r="M176" s="37">
        <f>SUM(M9:M175)</f>
        <v>11770</v>
      </c>
      <c r="N176" s="40"/>
      <c r="O176" s="40"/>
      <c r="P176" s="40"/>
      <c r="Q176" s="79"/>
      <c r="R176" s="38">
        <f>SUM(R9:R175)</f>
        <v>55.34004583</v>
      </c>
    </row>
    <row r="177" s="1" customFormat="1" spans="1:18">
      <c r="A177" s="2"/>
      <c r="B177" s="2"/>
      <c r="C177" s="3"/>
      <c r="D177" s="2"/>
      <c r="E177" s="2"/>
      <c r="F177" s="2"/>
      <c r="G177" s="2"/>
      <c r="H177" s="2"/>
      <c r="I177" s="4"/>
      <c r="J177" s="5"/>
      <c r="K177" s="5"/>
      <c r="L177" s="5"/>
      <c r="M177" s="5"/>
      <c r="N177" s="6"/>
      <c r="O177" s="6"/>
      <c r="P177" s="6"/>
      <c r="Q177" s="6"/>
      <c r="R177" s="6"/>
    </row>
    <row r="178" s="1" customFormat="1" spans="1:18">
      <c r="A178" s="2"/>
      <c r="B178" s="2"/>
      <c r="C178" s="3"/>
      <c r="D178" s="2"/>
      <c r="E178" s="2"/>
      <c r="F178" s="2"/>
      <c r="G178" s="2"/>
      <c r="H178" s="2"/>
      <c r="I178" s="4"/>
      <c r="J178" s="5"/>
      <c r="K178" s="5"/>
      <c r="L178" s="5"/>
      <c r="M178" s="5"/>
      <c r="N178" s="6"/>
      <c r="O178" s="6"/>
      <c r="P178" s="6"/>
      <c r="Q178" s="6"/>
      <c r="R178" s="6"/>
    </row>
  </sheetData>
  <mergeCells count="218">
    <mergeCell ref="A1:R1"/>
    <mergeCell ref="A2:R2"/>
    <mergeCell ref="A3:R3"/>
    <mergeCell ref="A4:R4"/>
    <mergeCell ref="A5:R5"/>
    <mergeCell ref="A6:R6"/>
    <mergeCell ref="N7:P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I43:I49"/>
    <mergeCell ref="I50:I52"/>
    <mergeCell ref="I59:I60"/>
    <mergeCell ref="I61:I63"/>
    <mergeCell ref="I64:I65"/>
    <mergeCell ref="I68:I70"/>
    <mergeCell ref="I71:I78"/>
    <mergeCell ref="I83:I106"/>
    <mergeCell ref="I107:I114"/>
    <mergeCell ref="I115:I116"/>
    <mergeCell ref="I117:I118"/>
    <mergeCell ref="I119:I120"/>
    <mergeCell ref="I121:I122"/>
    <mergeCell ref="I123:I124"/>
    <mergeCell ref="I125:I134"/>
    <mergeCell ref="I138:I143"/>
    <mergeCell ref="I144:I145"/>
    <mergeCell ref="I150:I151"/>
    <mergeCell ref="I153:I164"/>
    <mergeCell ref="I168:I175"/>
    <mergeCell ref="J7:J8"/>
    <mergeCell ref="J43:J49"/>
    <mergeCell ref="J50:J52"/>
    <mergeCell ref="J59:J60"/>
    <mergeCell ref="J61:J63"/>
    <mergeCell ref="J64:J65"/>
    <mergeCell ref="J68:J70"/>
    <mergeCell ref="J71:J78"/>
    <mergeCell ref="J83:J106"/>
    <mergeCell ref="J107:J114"/>
    <mergeCell ref="J115:J116"/>
    <mergeCell ref="J117:J118"/>
    <mergeCell ref="J119:J120"/>
    <mergeCell ref="J121:J122"/>
    <mergeCell ref="J123:J124"/>
    <mergeCell ref="J125:J134"/>
    <mergeCell ref="J138:J143"/>
    <mergeCell ref="J144:J145"/>
    <mergeCell ref="J150:J151"/>
    <mergeCell ref="J153:J164"/>
    <mergeCell ref="J168:J175"/>
    <mergeCell ref="K7:K8"/>
    <mergeCell ref="K43:K49"/>
    <mergeCell ref="K50:K52"/>
    <mergeCell ref="K59:K60"/>
    <mergeCell ref="K61:K63"/>
    <mergeCell ref="K64:K65"/>
    <mergeCell ref="K68:K70"/>
    <mergeCell ref="K71:K78"/>
    <mergeCell ref="K83:K106"/>
    <mergeCell ref="K107:K114"/>
    <mergeCell ref="K115:K116"/>
    <mergeCell ref="K117:K118"/>
    <mergeCell ref="K119:K120"/>
    <mergeCell ref="K121:K122"/>
    <mergeCell ref="K123:K124"/>
    <mergeCell ref="K125:K134"/>
    <mergeCell ref="K138:K143"/>
    <mergeCell ref="K144:K145"/>
    <mergeCell ref="K150:K151"/>
    <mergeCell ref="K153:K164"/>
    <mergeCell ref="K168:K175"/>
    <mergeCell ref="L7:L8"/>
    <mergeCell ref="L43:L49"/>
    <mergeCell ref="L50:L52"/>
    <mergeCell ref="L59:L60"/>
    <mergeCell ref="L61:L63"/>
    <mergeCell ref="L64:L65"/>
    <mergeCell ref="L83:L106"/>
    <mergeCell ref="L107:L114"/>
    <mergeCell ref="L115:L116"/>
    <mergeCell ref="L117:L118"/>
    <mergeCell ref="L119:L120"/>
    <mergeCell ref="L121:L122"/>
    <mergeCell ref="L123:L124"/>
    <mergeCell ref="L125:L134"/>
    <mergeCell ref="L138:L143"/>
    <mergeCell ref="L144:L145"/>
    <mergeCell ref="L150:L151"/>
    <mergeCell ref="L153:L164"/>
    <mergeCell ref="L168:L175"/>
    <mergeCell ref="M7:M8"/>
    <mergeCell ref="M43:M49"/>
    <mergeCell ref="M50:M52"/>
    <mergeCell ref="M59:M60"/>
    <mergeCell ref="M61:M63"/>
    <mergeCell ref="M64:M65"/>
    <mergeCell ref="M83:M106"/>
    <mergeCell ref="M107:M114"/>
    <mergeCell ref="M115:M116"/>
    <mergeCell ref="M117:M118"/>
    <mergeCell ref="M119:M120"/>
    <mergeCell ref="M121:M122"/>
    <mergeCell ref="M123:M124"/>
    <mergeCell ref="M125:M134"/>
    <mergeCell ref="M138:M143"/>
    <mergeCell ref="M144:M145"/>
    <mergeCell ref="M150:M151"/>
    <mergeCell ref="M153:M164"/>
    <mergeCell ref="M168:M175"/>
    <mergeCell ref="N43:N49"/>
    <mergeCell ref="N50:N52"/>
    <mergeCell ref="N59:N60"/>
    <mergeCell ref="N61:N63"/>
    <mergeCell ref="N64:N65"/>
    <mergeCell ref="N68:N70"/>
    <mergeCell ref="N71:N78"/>
    <mergeCell ref="N83:N106"/>
    <mergeCell ref="N107:N114"/>
    <mergeCell ref="N115:N116"/>
    <mergeCell ref="N117:N118"/>
    <mergeCell ref="N119:N120"/>
    <mergeCell ref="N121:N122"/>
    <mergeCell ref="N123:N124"/>
    <mergeCell ref="N125:N134"/>
    <mergeCell ref="N138:N143"/>
    <mergeCell ref="N144:N145"/>
    <mergeCell ref="N150:N151"/>
    <mergeCell ref="N153:N164"/>
    <mergeCell ref="N168:N175"/>
    <mergeCell ref="O43:O49"/>
    <mergeCell ref="O50:O52"/>
    <mergeCell ref="O59:O60"/>
    <mergeCell ref="O61:O63"/>
    <mergeCell ref="O64:O65"/>
    <mergeCell ref="O68:O70"/>
    <mergeCell ref="O71:O78"/>
    <mergeCell ref="O83:O106"/>
    <mergeCell ref="O107:O114"/>
    <mergeCell ref="O115:O116"/>
    <mergeCell ref="O117:O118"/>
    <mergeCell ref="O119:O120"/>
    <mergeCell ref="O121:O122"/>
    <mergeCell ref="O123:O124"/>
    <mergeCell ref="O125:O134"/>
    <mergeCell ref="O138:O143"/>
    <mergeCell ref="O144:O145"/>
    <mergeCell ref="O150:O151"/>
    <mergeCell ref="O153:O164"/>
    <mergeCell ref="O168:O175"/>
    <mergeCell ref="P43:P49"/>
    <mergeCell ref="P50:P52"/>
    <mergeCell ref="P59:P60"/>
    <mergeCell ref="P61:P63"/>
    <mergeCell ref="P64:P65"/>
    <mergeCell ref="P68:P70"/>
    <mergeCell ref="P71:P78"/>
    <mergeCell ref="P83:P106"/>
    <mergeCell ref="P107:P114"/>
    <mergeCell ref="P115:P116"/>
    <mergeCell ref="P117:P118"/>
    <mergeCell ref="P119:P120"/>
    <mergeCell ref="P121:P122"/>
    <mergeCell ref="P123:P124"/>
    <mergeCell ref="P125:P134"/>
    <mergeCell ref="P138:P143"/>
    <mergeCell ref="P144:P145"/>
    <mergeCell ref="P150:P151"/>
    <mergeCell ref="P153:P164"/>
    <mergeCell ref="P168:P175"/>
    <mergeCell ref="Q7:Q8"/>
    <mergeCell ref="Q43:Q49"/>
    <mergeCell ref="Q50:Q52"/>
    <mergeCell ref="Q59:Q60"/>
    <mergeCell ref="Q61:Q63"/>
    <mergeCell ref="Q64:Q65"/>
    <mergeCell ref="Q68:Q70"/>
    <mergeCell ref="Q71:Q78"/>
    <mergeCell ref="Q83:Q106"/>
    <mergeCell ref="Q107:Q114"/>
    <mergeCell ref="Q115:Q116"/>
    <mergeCell ref="Q117:Q118"/>
    <mergeCell ref="Q119:Q120"/>
    <mergeCell ref="Q121:Q122"/>
    <mergeCell ref="Q123:Q124"/>
    <mergeCell ref="Q125:Q134"/>
    <mergeCell ref="Q138:Q143"/>
    <mergeCell ref="Q144:Q145"/>
    <mergeCell ref="Q150:Q151"/>
    <mergeCell ref="Q153:Q164"/>
    <mergeCell ref="Q168:Q175"/>
    <mergeCell ref="R7:R8"/>
    <mergeCell ref="R43:R49"/>
    <mergeCell ref="R50:R52"/>
    <mergeCell ref="R59:R60"/>
    <mergeCell ref="R61:R63"/>
    <mergeCell ref="R64:R65"/>
    <mergeCell ref="R68:R70"/>
    <mergeCell ref="R71:R78"/>
    <mergeCell ref="R83:R106"/>
    <mergeCell ref="R107:R114"/>
    <mergeCell ref="R115:R116"/>
    <mergeCell ref="R117:R118"/>
    <mergeCell ref="R119:R120"/>
    <mergeCell ref="R121:R122"/>
    <mergeCell ref="R123:R124"/>
    <mergeCell ref="R125:R134"/>
    <mergeCell ref="R138:R143"/>
    <mergeCell ref="R144:R145"/>
    <mergeCell ref="R150:R151"/>
    <mergeCell ref="R153:R164"/>
    <mergeCell ref="R168:R175"/>
  </mergeCells>
  <printOptions horizontalCentered="1" verticalCentered="1"/>
  <pageMargins left="0.590277777777778" right="0.393055555555556" top="0.472222222222222" bottom="0.432638888888889" header="0.511811023622047" footer="0.511811023622047"/>
  <pageSetup paperSize="9" scale="43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Total PL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ATC-HP-4540s</dc:creator>
  <cp:lastModifiedBy>ATC</cp:lastModifiedBy>
  <dcterms:created xsi:type="dcterms:W3CDTF">2019-12-11T11:11:00Z</dcterms:created>
  <cp:lastPrinted>2020-01-18T04:03:00Z</cp:lastPrinted>
  <dcterms:modified xsi:type="dcterms:W3CDTF">2021-06-23T08:22:35Z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BD3C3CCAD1D4441985C30619F7A869BF</vt:lpwstr>
  </property>
</Properties>
</file>