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O:\24. E-series Logistic\2024\Containers\388   JOR\"/>
    </mc:Choice>
  </mc:AlternateContent>
  <xr:revisionPtr revIDLastSave="0" documentId="8_{532B691D-66E2-443D-80C3-B39608E615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 2 jordan contaienr" sheetId="2" r:id="rId1"/>
    <sheet name="CI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3" l="1"/>
  <c r="D20" i="3"/>
  <c r="F19" i="3"/>
  <c r="F18" i="3"/>
  <c r="F17" i="3"/>
  <c r="F16" i="3"/>
  <c r="F15" i="3"/>
  <c r="F14" i="3"/>
  <c r="F13" i="3"/>
  <c r="F12" i="3"/>
  <c r="F11" i="3"/>
  <c r="F10" i="3"/>
  <c r="F9" i="3"/>
  <c r="O18" i="2"/>
  <c r="J18" i="2"/>
  <c r="I18" i="2"/>
  <c r="F18" i="2"/>
  <c r="D18" i="2"/>
  <c r="O17" i="2"/>
  <c r="N17" i="2"/>
  <c r="H17" i="2"/>
  <c r="G17" i="2"/>
  <c r="F17" i="2"/>
  <c r="O16" i="2"/>
  <c r="N16" i="2"/>
  <c r="H16" i="2"/>
  <c r="G16" i="2"/>
  <c r="F16" i="2"/>
  <c r="O15" i="2"/>
  <c r="N15" i="2"/>
  <c r="J15" i="2"/>
  <c r="H15" i="2"/>
  <c r="G15" i="2"/>
  <c r="F15" i="2"/>
  <c r="O14" i="2"/>
  <c r="N14" i="2"/>
  <c r="J14" i="2"/>
  <c r="H14" i="2"/>
  <c r="G14" i="2"/>
  <c r="F14" i="2"/>
  <c r="O13" i="2"/>
  <c r="N13" i="2"/>
  <c r="J13" i="2"/>
  <c r="H13" i="2"/>
  <c r="G13" i="2"/>
  <c r="F13" i="2"/>
  <c r="O12" i="2"/>
  <c r="N12" i="2"/>
  <c r="J12" i="2"/>
  <c r="H12" i="2"/>
  <c r="G12" i="2"/>
  <c r="F12" i="2"/>
  <c r="O11" i="2"/>
  <c r="N11" i="2"/>
  <c r="J11" i="2"/>
  <c r="I11" i="2"/>
  <c r="F11" i="2"/>
  <c r="O10" i="2"/>
  <c r="N10" i="2"/>
  <c r="J10" i="2"/>
  <c r="I10" i="2"/>
  <c r="F10" i="2"/>
  <c r="O9" i="2"/>
  <c r="N9" i="2"/>
  <c r="J9" i="2"/>
  <c r="I9" i="2"/>
  <c r="F9" i="2"/>
  <c r="O8" i="2"/>
  <c r="N8" i="2"/>
  <c r="J8" i="2"/>
  <c r="I8" i="2"/>
  <c r="F8" i="2"/>
  <c r="O7" i="2"/>
  <c r="N7" i="2"/>
  <c r="J7" i="2"/>
  <c r="I7" i="2"/>
  <c r="F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Yannice</author>
  </authors>
  <commentList>
    <comment ref="D5" authorId="0" shapeId="0" xr:uid="{00000000-0006-0000-0000-000001000000}">
      <text>
        <r>
          <rPr>
            <b/>
            <sz val="9"/>
            <rFont val="宋体"/>
            <charset val="134"/>
          </rPr>
          <t>订单数量=装箱数 *箱数</t>
        </r>
        <r>
          <rPr>
            <sz val="9"/>
            <rFont val="宋体"/>
            <charset val="134"/>
          </rPr>
          <t xml:space="preserve">
</t>
        </r>
      </text>
    </comment>
    <comment ref="E5" authorId="0" shapeId="0" xr:uid="{00000000-0006-0000-0000-000002000000}">
      <text>
        <r>
          <rPr>
            <sz val="9"/>
            <rFont val="宋体"/>
            <charset val="134"/>
          </rPr>
          <t>每箱每一款的数量</t>
        </r>
      </text>
    </comment>
    <comment ref="G5" authorId="0" shapeId="0" xr:uid="{00000000-0006-0000-0000-000003000000}">
      <text>
        <r>
          <rPr>
            <b/>
            <sz val="9"/>
            <rFont val="宋体"/>
            <charset val="134"/>
          </rPr>
          <t>每一箱的净重</t>
        </r>
      </text>
    </comment>
    <comment ref="H5" authorId="0" shapeId="0" xr:uid="{00000000-0006-0000-0000-000004000000}">
      <text>
        <r>
          <rPr>
            <b/>
            <sz val="9"/>
            <rFont val="宋体"/>
            <charset val="134"/>
          </rPr>
          <t>每一箱的毛重</t>
        </r>
      </text>
    </comment>
    <comment ref="I5" authorId="0" shapeId="0" xr:uid="{00000000-0006-0000-0000-000005000000}">
      <text>
        <r>
          <rPr>
            <b/>
            <sz val="9"/>
            <rFont val="宋体"/>
            <charset val="134"/>
          </rPr>
          <t>总净重=净重*箱数</t>
        </r>
      </text>
    </comment>
    <comment ref="J5" authorId="0" shapeId="0" xr:uid="{00000000-0006-0000-0000-000006000000}">
      <text>
        <r>
          <rPr>
            <b/>
            <sz val="9"/>
            <rFont val="宋体"/>
            <charset val="134"/>
          </rPr>
          <t>总毛重=毛重*箱数</t>
        </r>
      </text>
    </comment>
    <comment ref="N5" authorId="0" shapeId="0" xr:uid="{00000000-0006-0000-0000-000007000000}">
      <text>
        <r>
          <rPr>
            <b/>
            <sz val="9"/>
            <rFont val="宋体"/>
            <charset val="134"/>
          </rPr>
          <t>每一箱的体积=长*宽*高/1000000</t>
        </r>
      </text>
    </comment>
    <comment ref="O5" authorId="0" shapeId="0" xr:uid="{00000000-0006-0000-0000-000008000000}">
      <text>
        <r>
          <rPr>
            <b/>
            <sz val="9"/>
            <rFont val="宋体"/>
            <charset val="134"/>
          </rPr>
          <t>总体积=体积*箱数</t>
        </r>
      </text>
    </comment>
  </commentList>
</comments>
</file>

<file path=xl/sharedStrings.xml><?xml version="1.0" encoding="utf-8"?>
<sst xmlns="http://schemas.openxmlformats.org/spreadsheetml/2006/main" count="87" uniqueCount="64">
  <si>
    <t>ATC MIDDLE EAST FZCO LIMITED</t>
  </si>
  <si>
    <r>
      <rPr>
        <sz val="10"/>
        <rFont val="Verdana"/>
      </rPr>
      <t>ADD</t>
    </r>
    <r>
      <rPr>
        <sz val="10"/>
        <rFont val="宋体"/>
        <charset val="134"/>
      </rPr>
      <t>：</t>
    </r>
    <r>
      <rPr>
        <sz val="10"/>
        <rFont val="Verdana"/>
      </rPr>
      <t>RM 023 9/F BLK G KWAI SHING IND BLDG (STAGE 2 ) 42-46 TAI LIN PAI RD KWAI CHUNG NT
ATTN:ECHO CHAN
TEL:008615018796671</t>
    </r>
  </si>
  <si>
    <t>PACKING LIST</t>
  </si>
  <si>
    <t>Consignee:Hisham Al Dasouqi Electrical Est.
Eng.Hisham Al Dasouqi 
Amman-Abdalli-King Hussein St.Build.Balbisi No 110 Office 407
Mobile: 0799736961</t>
  </si>
  <si>
    <t>PO</t>
  </si>
  <si>
    <r>
      <rPr>
        <b/>
        <sz val="10"/>
        <rFont val="Verdana"/>
      </rPr>
      <t>ITEM NO</t>
    </r>
    <r>
      <rPr>
        <b/>
        <sz val="10"/>
        <rFont val="宋体"/>
        <charset val="134"/>
      </rPr>
      <t>型号</t>
    </r>
  </si>
  <si>
    <r>
      <rPr>
        <b/>
        <sz val="10"/>
        <rFont val="Verdana"/>
      </rPr>
      <t xml:space="preserve">Item </t>
    </r>
    <r>
      <rPr>
        <b/>
        <sz val="10"/>
        <rFont val="宋体"/>
        <charset val="134"/>
      </rPr>
      <t>产品</t>
    </r>
  </si>
  <si>
    <r>
      <rPr>
        <b/>
        <sz val="10"/>
        <rFont val="Verdana"/>
      </rPr>
      <t>QUANTITY</t>
    </r>
    <r>
      <rPr>
        <b/>
        <sz val="10"/>
        <rFont val="黑体"/>
        <charset val="134"/>
      </rPr>
      <t>订单数量</t>
    </r>
  </si>
  <si>
    <r>
      <rPr>
        <b/>
        <sz val="10"/>
        <rFont val="Verdana"/>
      </rPr>
      <t xml:space="preserve">QTY/CTN        </t>
    </r>
    <r>
      <rPr>
        <b/>
        <sz val="10"/>
        <rFont val="黑体"/>
        <charset val="134"/>
      </rPr>
      <t>装箱数</t>
    </r>
  </si>
  <si>
    <r>
      <rPr>
        <b/>
        <sz val="10"/>
        <rFont val="Verdana"/>
      </rPr>
      <t>CTN</t>
    </r>
    <r>
      <rPr>
        <b/>
        <sz val="10"/>
        <rFont val="黑体"/>
        <charset val="134"/>
      </rPr>
      <t>箱数</t>
    </r>
  </si>
  <si>
    <r>
      <rPr>
        <b/>
        <sz val="10"/>
        <rFont val="Verdana"/>
      </rPr>
      <t>N.W</t>
    </r>
    <r>
      <rPr>
        <b/>
        <sz val="10"/>
        <rFont val="黑体"/>
        <charset val="134"/>
      </rPr>
      <t>净重</t>
    </r>
  </si>
  <si>
    <r>
      <rPr>
        <b/>
        <sz val="10"/>
        <rFont val="Verdana"/>
      </rPr>
      <t>G.W</t>
    </r>
    <r>
      <rPr>
        <b/>
        <sz val="10"/>
        <rFont val="黑体"/>
        <charset val="134"/>
      </rPr>
      <t>毛重</t>
    </r>
  </si>
  <si>
    <r>
      <rPr>
        <b/>
        <sz val="10"/>
        <rFont val="Verdana"/>
      </rPr>
      <t>Total N.W.</t>
    </r>
    <r>
      <rPr>
        <b/>
        <sz val="10"/>
        <rFont val="宋体"/>
        <charset val="134"/>
      </rPr>
      <t>总净重</t>
    </r>
  </si>
  <si>
    <r>
      <rPr>
        <b/>
        <sz val="10"/>
        <rFont val="Verdana"/>
      </rPr>
      <t>Total G.W.</t>
    </r>
    <r>
      <rPr>
        <b/>
        <sz val="10"/>
        <rFont val="宋体"/>
        <charset val="134"/>
      </rPr>
      <t>总毛重</t>
    </r>
  </si>
  <si>
    <r>
      <rPr>
        <b/>
        <sz val="10"/>
        <rFont val="Verdana"/>
      </rPr>
      <t>CTN SIZE</t>
    </r>
    <r>
      <rPr>
        <b/>
        <sz val="10"/>
        <rFont val="黑体"/>
        <charset val="134"/>
      </rPr>
      <t>外箱尺寸</t>
    </r>
    <r>
      <rPr>
        <b/>
        <sz val="10"/>
        <rFont val="Verdana"/>
      </rPr>
      <t>CM</t>
    </r>
  </si>
  <si>
    <r>
      <rPr>
        <b/>
        <sz val="10"/>
        <rFont val="Verdana"/>
      </rPr>
      <t xml:space="preserve">Volume  </t>
    </r>
    <r>
      <rPr>
        <b/>
        <sz val="10"/>
        <rFont val="宋体"/>
        <charset val="134"/>
      </rPr>
      <t>体积</t>
    </r>
  </si>
  <si>
    <r>
      <rPr>
        <b/>
        <sz val="10"/>
        <rFont val="Verdana"/>
      </rPr>
      <t xml:space="preserve">Total Volume  </t>
    </r>
    <r>
      <rPr>
        <b/>
        <sz val="10"/>
        <rFont val="宋体"/>
        <charset val="134"/>
      </rPr>
      <t>总体积</t>
    </r>
  </si>
  <si>
    <r>
      <rPr>
        <b/>
        <sz val="10"/>
        <rFont val="Verdana"/>
      </rPr>
      <t>L</t>
    </r>
    <r>
      <rPr>
        <b/>
        <sz val="10"/>
        <rFont val="黑体"/>
        <charset val="134"/>
      </rPr>
      <t>长</t>
    </r>
  </si>
  <si>
    <r>
      <rPr>
        <b/>
        <sz val="10"/>
        <rFont val="Verdana"/>
      </rPr>
      <t>W</t>
    </r>
    <r>
      <rPr>
        <b/>
        <sz val="10"/>
        <rFont val="黑体"/>
        <charset val="134"/>
      </rPr>
      <t>宽</t>
    </r>
  </si>
  <si>
    <r>
      <rPr>
        <b/>
        <sz val="10"/>
        <rFont val="Verdana"/>
      </rPr>
      <t>H</t>
    </r>
    <r>
      <rPr>
        <b/>
        <sz val="10"/>
        <rFont val="黑体"/>
        <charset val="134"/>
      </rPr>
      <t>高</t>
    </r>
  </si>
  <si>
    <t>SA30829</t>
  </si>
  <si>
    <t>E-Series - Sari - High Bay    Suspendant 150watt 3000K - CRI 80 15000Lumen - 0.9PF 100 To 265V IP 65 - Round D300   x H30mm Black / Aluminum (Housing)  - Warranty 2 YearsNon CB</t>
  </si>
  <si>
    <t>SA60831</t>
  </si>
  <si>
    <t>E-Series - Sari - High Bay    Suspendant 150watt 6000K - CRI 80 15000Lumen - 0.9PF 100 To 265V IP 65 - Round D300   x H30mm Black / Aluminum (Housing)  - Warranty 2 YearsNon CB</t>
  </si>
  <si>
    <t>SA60834</t>
  </si>
  <si>
    <t>E-Series - Sari - High Bay    Suspendant 200watt 6000K - CRI 80 20000Lumen - 0.9PF 100 To 265V IP 65 - Round D360   x H30mm Black / Aluminum (Housing)  - Warranty 2 YearsNon CB</t>
  </si>
  <si>
    <t>DE40240</t>
  </si>
  <si>
    <t>E-Series - Deem - Panel Light    Recessed 50watt 4000K - CRI 80 4750Lumen - 0.9PF 220 To 240V IP 20 - Square  W595 x L595 x H8mm White / Aluminum (Housing)  - Warranty 2 YearsNon CB</t>
  </si>
  <si>
    <t>DE60115</t>
  </si>
  <si>
    <t>E-Series - Deem - Panel Light    Recessed 50watt 6000K - CRI 80 4750Lumen - 0.9PF 220 To 240V IP 20 - Square  W595 x L595 x H8mm White / Aluminum (Housing)  - Warranty 2 YearsNon CB</t>
  </si>
  <si>
    <t>AS30133</t>
  </si>
  <si>
    <t>E-Series - Anis - Floodlight    Mounted with bracket 10watt 3000K - CRI 70 800Lumen - 0.8PF 176 To 265V IP 65 - Rectangular  W127 x L120 x H23mm Transparent / Glass (Front Cover ) - White / Aluminum (Housing) - 250g  - Warranty 3 YearsNon CB</t>
  </si>
  <si>
    <t>RFE-0261A,</t>
  </si>
  <si>
    <t>AS60134</t>
  </si>
  <si>
    <t>E-Series - Anis - Floodlight    Mounted with bracket 10watt 6000K - CRI 70 850Lumen - 0.8PF 176 To 265V IP 65 - Rectangular  W127 x L120 x H23mm Transparent / Glass (Front Cover ) - White / Aluminum (Housing) - 250g  - Warranty 3 YearsNon CB</t>
  </si>
  <si>
    <t>RFE-0260A,</t>
  </si>
  <si>
    <t>AS30139</t>
  </si>
  <si>
    <t>E-Series - Anis - Floodlight    Mounted with bracket 30watt 3000K - CRI 70 2400Lumen - 0.9PF 176 To 265V IP 65 - Rectangular  W185 x L158 x H25mm Transparent / Glass (Front Cover ) - White / Aluminum (Housing) - 485g  - Warranty 3 YearsNon CB</t>
  </si>
  <si>
    <t>RFE-0263A,</t>
  </si>
  <si>
    <t>AS60140</t>
  </si>
  <si>
    <t>E-Series - Anis - Floodlight    Mounted with bracket 30watt 6000K - CRI 70 2550Lumen - 0.9PF 176 To 265V IP 65 - Rectangular  W185 x L158 x H25mm Transparent / Glass (Front Cover ) - White / Aluminum (Housing) - 485g  - Warranty 3 YearsNon CB</t>
  </si>
  <si>
    <t>RFE-0262A,</t>
  </si>
  <si>
    <t>AS30145</t>
  </si>
  <si>
    <t>E-Series - Anis - Floodlight    Mounted with bracket 50watt 3000K - CRI 70 4000Lumen - 0.9PF 176 To 265V IP 65 - Rectangular  W230 x L195 x H30mm Transparent / Glass (Front Cover ) - White / Aluminum (Housing) - 820g  - Warranty 3 YearsNon CB</t>
  </si>
  <si>
    <t>RFE-0265A,</t>
  </si>
  <si>
    <t>AS60146</t>
  </si>
  <si>
    <t>E-Series - Anis - Floodlight    Mounted with bracket 50watt 6000K - CRI 70 4250Lumen - 0.9PF 176 To 265V IP 65 - Rectangular  W230 x L195 x H30mm Transparent / Glass (Front Cover ) - White / Aluminum (Housing) - 820g  - Warranty 3 YearsNon CB</t>
  </si>
  <si>
    <t>RFE-0264A,</t>
  </si>
  <si>
    <r>
      <rPr>
        <sz val="10"/>
        <rFont val="Arial"/>
      </rPr>
      <t>Total</t>
    </r>
    <r>
      <rPr>
        <sz val="10"/>
        <rFont val="SimSun"/>
        <charset val="134"/>
      </rPr>
      <t>：</t>
    </r>
  </si>
  <si>
    <t>ADD:RM 023 9/F BLK G KWAI SHING IND BLDG (STAGE 2) 42-46 TAI LIN PAI RD KWAI CHUNG NT  
ATTN:ECHO CHAN
TEL:008615018796671</t>
  </si>
  <si>
    <t>Commercial Invoice</t>
  </si>
  <si>
    <t>Date: 20240824</t>
  </si>
  <si>
    <t>Invoice #: INV20240824</t>
  </si>
  <si>
    <t>TO:</t>
  </si>
  <si>
    <t>Hisham Al Dasouqi Electrical Est.
Eng.Hisham Al Dasouqi 
Amman-Abdalli-King Hussein St.Build.Balbisi No 110 Office 407
Mobile: 0799736961</t>
  </si>
  <si>
    <t>No.</t>
  </si>
  <si>
    <t>Product Code</t>
  </si>
  <si>
    <t>Description</t>
  </si>
  <si>
    <t>QTY</t>
  </si>
  <si>
    <r>
      <rPr>
        <b/>
        <sz val="11"/>
        <rFont val="Verdana"/>
      </rPr>
      <t>unite price</t>
    </r>
    <r>
      <rPr>
        <b/>
        <sz val="10"/>
        <rFont val="宋体"/>
        <charset val="134"/>
      </rPr>
      <t>（</t>
    </r>
    <r>
      <rPr>
        <b/>
        <sz val="10"/>
        <rFont val="Verdana"/>
      </rPr>
      <t>USD/pc</t>
    </r>
    <r>
      <rPr>
        <b/>
        <sz val="10"/>
        <rFont val="宋体"/>
        <charset val="134"/>
      </rPr>
      <t>）</t>
    </r>
  </si>
  <si>
    <t>Total price  (USD)</t>
  </si>
  <si>
    <t>Total:</t>
  </si>
  <si>
    <t>MADE IN CHINA</t>
  </si>
  <si>
    <t>Only Twenty nine thousand seven hundred and eighty one USD and twenty cents No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</si>
</sst>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\$#,##0.00_);[Red]\(\$#,##0.00\)"/>
    <numFmt numFmtId="169" formatCode="0.00_);[Red]\(0.00\)"/>
    <numFmt numFmtId="170" formatCode="0&quot;PCS&quot;"/>
    <numFmt numFmtId="171" formatCode="0.00&quot;KGS&quot;"/>
    <numFmt numFmtId="172" formatCode="0.00_ "/>
    <numFmt numFmtId="173" formatCode="0.000"/>
  </numFmts>
  <fonts count="37">
    <font>
      <sz val="11"/>
      <color theme="1"/>
      <name val="Calibri"/>
      <charset val="134"/>
      <scheme val="minor"/>
    </font>
    <font>
      <b/>
      <sz val="7"/>
      <name val="Tahoma"/>
      <charset val="134"/>
    </font>
    <font>
      <b/>
      <sz val="11"/>
      <name val="Tahoma"/>
      <charset val="134"/>
    </font>
    <font>
      <b/>
      <sz val="10"/>
      <name val="Verdana"/>
    </font>
    <font>
      <b/>
      <sz val="14"/>
      <name val="Tahoma"/>
      <charset val="134"/>
    </font>
    <font>
      <b/>
      <sz val="7"/>
      <name val="Verdana"/>
    </font>
    <font>
      <b/>
      <sz val="9"/>
      <name val="Verdana"/>
    </font>
    <font>
      <b/>
      <sz val="8"/>
      <name val="Verdana"/>
    </font>
    <font>
      <sz val="7"/>
      <name val="Verdana"/>
    </font>
    <font>
      <sz val="10"/>
      <name val="Verdana"/>
    </font>
    <font>
      <b/>
      <sz val="20"/>
      <name val="Verdana"/>
    </font>
    <font>
      <sz val="11"/>
      <name val="Verdana"/>
    </font>
    <font>
      <b/>
      <sz val="18"/>
      <name val="Verdana"/>
    </font>
    <font>
      <sz val="12"/>
      <name val="Verdana"/>
    </font>
    <font>
      <sz val="8"/>
      <name val="Verdana"/>
    </font>
    <font>
      <sz val="9"/>
      <name val="Verdana"/>
    </font>
    <font>
      <b/>
      <sz val="11"/>
      <name val="Verdana"/>
    </font>
    <font>
      <sz val="10"/>
      <name val="Arial"/>
      <charset val="134"/>
    </font>
    <font>
      <sz val="10"/>
      <name val="Arial"/>
    </font>
    <font>
      <b/>
      <sz val="14"/>
      <name val="Verdana"/>
    </font>
    <font>
      <sz val="14"/>
      <name val="Verdana"/>
    </font>
    <font>
      <sz val="11"/>
      <name val="Calibri"/>
      <charset val="134"/>
    </font>
    <font>
      <b/>
      <sz val="12"/>
      <name val="Verdana"/>
    </font>
    <font>
      <sz val="12"/>
      <name val="宋体"/>
      <charset val="134"/>
    </font>
    <font>
      <sz val="11"/>
      <name val="Calibri"/>
      <charset val="134"/>
      <scheme val="minor"/>
    </font>
    <font>
      <b/>
      <u/>
      <sz val="10"/>
      <name val="Verdana"/>
    </font>
    <font>
      <sz val="11"/>
      <name val="Calibri"/>
    </font>
    <font>
      <sz val="9"/>
      <name val="Calibri"/>
      <charset val="134"/>
      <scheme val="minor"/>
    </font>
    <font>
      <b/>
      <sz val="7"/>
      <color indexed="8"/>
      <name val="Tahoma"/>
      <charset val="134"/>
    </font>
    <font>
      <b/>
      <sz val="11"/>
      <color indexed="63"/>
      <name val="宋体"/>
      <charset val="134"/>
    </font>
    <font>
      <sz val="11"/>
      <color theme="1"/>
      <name val="Calibri"/>
      <charset val="134"/>
      <scheme val="minor"/>
    </font>
    <font>
      <b/>
      <sz val="10"/>
      <name val="宋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name val="SimSun"/>
      <charset val="134"/>
    </font>
    <font>
      <sz val="9"/>
      <name val="宋体"/>
      <charset val="134"/>
    </font>
    <font>
      <b/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8" fillId="0" borderId="0"/>
    <xf numFmtId="0" fontId="28" fillId="0" borderId="0">
      <alignment vertical="center"/>
    </xf>
    <xf numFmtId="0" fontId="29" fillId="0" borderId="0"/>
    <xf numFmtId="0" fontId="3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49" fontId="13" fillId="0" borderId="0" xfId="3" applyNumberFormat="1" applyFont="1" applyAlignment="1">
      <alignment horizontal="center" vertical="center"/>
    </xf>
    <xf numFmtId="49" fontId="14" fillId="0" borderId="0" xfId="3" applyNumberFormat="1" applyFont="1" applyAlignment="1">
      <alignment horizontal="center" vertical="center"/>
    </xf>
    <xf numFmtId="0" fontId="15" fillId="0" borderId="0" xfId="2" applyFont="1" applyAlignment="1">
      <alignment horizontal="left" vertical="center" wrapText="1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horizontal="center" vertical="center" wrapText="1"/>
    </xf>
    <xf numFmtId="169" fontId="9" fillId="0" borderId="0" xfId="2" applyNumberFormat="1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9" fontId="9" fillId="0" borderId="1" xfId="0" applyNumberFormat="1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/>
    <xf numFmtId="1" fontId="21" fillId="0" borderId="0" xfId="0" applyNumberFormat="1" applyFont="1" applyAlignment="1"/>
    <xf numFmtId="2" fontId="21" fillId="0" borderId="0" xfId="0" applyNumberFormat="1" applyFont="1" applyAlignment="1"/>
    <xf numFmtId="0" fontId="13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3" fillId="0" borderId="1" xfId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1" xfId="1" applyBorder="1" applyAlignment="1">
      <alignment horizontal="center" vertical="center"/>
    </xf>
    <xf numFmtId="172" fontId="18" fillId="0" borderId="1" xfId="0" applyNumberFormat="1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/>
    </xf>
    <xf numFmtId="0" fontId="26" fillId="0" borderId="0" xfId="0" applyFont="1" applyAlignment="1"/>
    <xf numFmtId="0" fontId="13" fillId="0" borderId="0" xfId="0" applyFont="1" applyAlignment="1">
      <alignment horizontal="center" vertical="center"/>
    </xf>
    <xf numFmtId="169" fontId="18" fillId="0" borderId="1" xfId="0" applyNumberFormat="1" applyFont="1" applyBorder="1" applyAlignment="1">
      <alignment horizontal="center" vertical="center"/>
    </xf>
    <xf numFmtId="173" fontId="18" fillId="0" borderId="1" xfId="0" applyNumberFormat="1" applyFont="1" applyBorder="1" applyAlignment="1">
      <alignment horizontal="center" vertical="center"/>
    </xf>
    <xf numFmtId="169" fontId="17" fillId="0" borderId="1" xfId="0" applyNumberFormat="1" applyFont="1" applyBorder="1" applyAlignment="1">
      <alignment horizontal="center" vertical="center"/>
    </xf>
    <xf numFmtId="0" fontId="27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9" fontId="9" fillId="0" borderId="1" xfId="0" applyNumberFormat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/>
    </xf>
    <xf numFmtId="0" fontId="25" fillId="0" borderId="4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0" fontId="3" fillId="0" borderId="1" xfId="1" applyNumberFormat="1" applyFont="1" applyBorder="1" applyAlignment="1">
      <alignment horizontal="center" vertical="center" wrapText="1"/>
    </xf>
    <xf numFmtId="171" fontId="3" fillId="0" borderId="1" xfId="1" applyNumberFormat="1" applyFont="1" applyBorder="1" applyAlignment="1">
      <alignment horizontal="center" vertical="center" wrapText="1"/>
    </xf>
    <xf numFmtId="172" fontId="3" fillId="0" borderId="1" xfId="1" applyNumberFormat="1" applyFont="1" applyBorder="1" applyAlignment="1">
      <alignment horizontal="center" vertical="center" wrapText="1"/>
    </xf>
    <xf numFmtId="169" fontId="3" fillId="0" borderId="1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9" fontId="10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9" fontId="11" fillId="0" borderId="0" xfId="0" applyNumberFormat="1" applyFont="1" applyAlignment="1">
      <alignment horizontal="center" vertical="center" wrapText="1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169" fontId="12" fillId="0" borderId="0" xfId="3" applyNumberFormat="1" applyFont="1" applyAlignment="1">
      <alignment horizontal="center" vertical="center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horizontal="center" vertical="center"/>
    </xf>
    <xf numFmtId="169" fontId="11" fillId="0" borderId="0" xfId="2" applyNumberFormat="1" applyFont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169" fontId="11" fillId="0" borderId="0" xfId="2" applyNumberFormat="1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169" fontId="19" fillId="0" borderId="0" xfId="0" applyNumberFormat="1" applyFont="1" applyAlignment="1">
      <alignment horizontal="center" vertical="center" wrapText="1"/>
    </xf>
    <xf numFmtId="169" fontId="19" fillId="0" borderId="0" xfId="0" applyNumberFormat="1" applyFont="1" applyAlignment="1">
      <alignment horizontal="left" vertical="center" wrapText="1"/>
    </xf>
  </cellXfs>
  <cellStyles count="5">
    <cellStyle name="Normal" xfId="0" builtinId="0"/>
    <cellStyle name="Normal 2" xfId="4" xr:uid="{00000000-0005-0000-0000-000034000000}"/>
    <cellStyle name="常规 5" xfId="3" xr:uid="{00000000-0005-0000-0000-000033000000}"/>
    <cellStyle name="常规 6" xfId="2" xr:uid="{00000000-0005-0000-0000-000032000000}"/>
    <cellStyle name="常规_Sheet1" xfId="1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</xdr:colOff>
      <xdr:row>0</xdr:row>
      <xdr:rowOff>34925</xdr:rowOff>
    </xdr:from>
    <xdr:to>
      <xdr:col>1</xdr:col>
      <xdr:colOff>151765</xdr:colOff>
      <xdr:row>0</xdr:row>
      <xdr:rowOff>790575</xdr:rowOff>
    </xdr:to>
    <xdr:pic>
      <xdr:nvPicPr>
        <xdr:cNvPr id="2" name="图片 1" descr="C:\Users\Administrator\AppData\Roaming\Tencent\Users\670081752\QQ\WinTemp\RichOle\XE_I6P89U)AR959723WAQNG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" y="34925"/>
          <a:ext cx="967740" cy="755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</xdr:colOff>
      <xdr:row>0</xdr:row>
      <xdr:rowOff>8255</xdr:rowOff>
    </xdr:from>
    <xdr:to>
      <xdr:col>1</xdr:col>
      <xdr:colOff>608330</xdr:colOff>
      <xdr:row>1</xdr:row>
      <xdr:rowOff>105410</xdr:rowOff>
    </xdr:to>
    <xdr:pic>
      <xdr:nvPicPr>
        <xdr:cNvPr id="2" name="图片 1" descr="C:\Users\Administrator\AppData\Roaming\Tencent\Users\670081752\QQ\WinTemp\RichOle\XE_I6P89U)AR959723WAQNG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35" y="8255"/>
          <a:ext cx="1087120" cy="8070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B22"/>
  <sheetViews>
    <sheetView tabSelected="1" zoomScale="70" zoomScaleNormal="70" workbookViewId="0">
      <selection activeCell="B17" sqref="B17"/>
    </sheetView>
  </sheetViews>
  <sheetFormatPr defaultColWidth="8.85546875" defaultRowHeight="21" customHeight="1"/>
  <cols>
    <col min="1" max="2" width="12.42578125" style="39" customWidth="1"/>
    <col min="3" max="3" width="109" style="39" customWidth="1"/>
    <col min="4" max="4" width="13" style="39" customWidth="1"/>
    <col min="5" max="5" width="12.28515625" style="39" customWidth="1"/>
    <col min="6" max="6" width="8.85546875" style="39"/>
    <col min="7" max="7" width="9.7109375" style="39"/>
    <col min="8" max="8" width="8.85546875" style="39"/>
    <col min="9" max="9" width="9.140625" style="39"/>
    <col min="10" max="11" width="14.140625" style="39" customWidth="1"/>
    <col min="12" max="15" width="8.85546875" style="39"/>
    <col min="16" max="16" width="14.28515625" style="39"/>
    <col min="17" max="16384" width="8.85546875" style="39"/>
  </cols>
  <sheetData>
    <row r="1" spans="1:191" s="35" customFormat="1" ht="69.95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</row>
    <row r="2" spans="1:191" s="35" customFormat="1" ht="121.5" customHeight="1">
      <c r="A2" s="55" t="s">
        <v>1</v>
      </c>
      <c r="B2" s="55"/>
      <c r="C2" s="55"/>
      <c r="D2" s="55"/>
      <c r="E2" s="55"/>
      <c r="F2" s="55"/>
      <c r="G2" s="56"/>
      <c r="H2" s="56"/>
      <c r="I2" s="56"/>
      <c r="J2" s="56"/>
      <c r="K2" s="56"/>
      <c r="L2" s="56"/>
      <c r="M2" s="56"/>
      <c r="N2" s="56"/>
      <c r="O2" s="55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</row>
    <row r="3" spans="1:191" s="35" customFormat="1" ht="26.25" customHeight="1">
      <c r="A3" s="57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9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</row>
    <row r="4" spans="1:191" s="35" customFormat="1" ht="114" customHeight="1">
      <c r="A4" s="60" t="s">
        <v>3</v>
      </c>
      <c r="B4" s="61"/>
      <c r="C4" s="62"/>
      <c r="D4" s="61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</row>
    <row r="5" spans="1:191" s="36" customFormat="1" ht="21" customHeight="1">
      <c r="A5" s="65" t="s">
        <v>4</v>
      </c>
      <c r="B5" s="66" t="s">
        <v>5</v>
      </c>
      <c r="C5" s="66" t="s">
        <v>6</v>
      </c>
      <c r="D5" s="67" t="s">
        <v>7</v>
      </c>
      <c r="E5" s="65" t="s">
        <v>8</v>
      </c>
      <c r="F5" s="65" t="s">
        <v>9</v>
      </c>
      <c r="G5" s="68" t="s">
        <v>10</v>
      </c>
      <c r="H5" s="68" t="s">
        <v>11</v>
      </c>
      <c r="I5" s="68" t="s">
        <v>12</v>
      </c>
      <c r="J5" s="68" t="s">
        <v>13</v>
      </c>
      <c r="K5" s="64" t="s">
        <v>14</v>
      </c>
      <c r="L5" s="64"/>
      <c r="M5" s="64"/>
      <c r="N5" s="69" t="s">
        <v>15</v>
      </c>
      <c r="O5" s="70" t="s">
        <v>16</v>
      </c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</row>
    <row r="6" spans="1:191" s="36" customFormat="1" ht="21" customHeight="1">
      <c r="A6" s="65"/>
      <c r="B6" s="66"/>
      <c r="C6" s="66"/>
      <c r="D6" s="67"/>
      <c r="E6" s="65"/>
      <c r="F6" s="65"/>
      <c r="G6" s="68"/>
      <c r="H6" s="68"/>
      <c r="I6" s="68"/>
      <c r="J6" s="68"/>
      <c r="K6" s="40" t="s">
        <v>17</v>
      </c>
      <c r="L6" s="40" t="s">
        <v>18</v>
      </c>
      <c r="M6" s="40" t="s">
        <v>19</v>
      </c>
      <c r="N6" s="69"/>
      <c r="O6" s="70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</row>
    <row r="7" spans="1:191" s="37" customFormat="1" ht="33" customHeight="1">
      <c r="A7" s="41">
        <v>1</v>
      </c>
      <c r="B7" s="22" t="s">
        <v>20</v>
      </c>
      <c r="C7" s="23" t="s">
        <v>21</v>
      </c>
      <c r="D7" s="22">
        <v>300</v>
      </c>
      <c r="E7" s="42">
        <v>10</v>
      </c>
      <c r="F7" s="22">
        <f>D7/E7</f>
        <v>30</v>
      </c>
      <c r="G7" s="43">
        <v>12</v>
      </c>
      <c r="H7" s="43">
        <v>12.66</v>
      </c>
      <c r="I7" s="49">
        <f>G7*F7</f>
        <v>360</v>
      </c>
      <c r="J7" s="49">
        <f>H7*F7</f>
        <v>379.8</v>
      </c>
      <c r="K7" s="43">
        <v>42</v>
      </c>
      <c r="L7" s="43">
        <v>32.5</v>
      </c>
      <c r="M7" s="43">
        <v>33</v>
      </c>
      <c r="N7" s="50">
        <f>K7*L7*M7/1000000</f>
        <v>4.5045000000000002E-2</v>
      </c>
      <c r="O7" s="50">
        <f>N7*F7</f>
        <v>1.3513500000000001</v>
      </c>
    </row>
    <row r="8" spans="1:191" s="37" customFormat="1" ht="33" customHeight="1">
      <c r="A8" s="41">
        <v>2</v>
      </c>
      <c r="B8" s="22" t="s">
        <v>22</v>
      </c>
      <c r="C8" s="23" t="s">
        <v>23</v>
      </c>
      <c r="D8" s="22">
        <v>590</v>
      </c>
      <c r="E8" s="42">
        <v>10</v>
      </c>
      <c r="F8" s="22">
        <f>D8/E8</f>
        <v>59</v>
      </c>
      <c r="G8" s="43">
        <v>12</v>
      </c>
      <c r="H8" s="43">
        <v>12.66</v>
      </c>
      <c r="I8" s="49">
        <f>G8*F8</f>
        <v>708</v>
      </c>
      <c r="J8" s="49">
        <f>H8*F8</f>
        <v>746.94</v>
      </c>
      <c r="K8" s="43">
        <v>42</v>
      </c>
      <c r="L8" s="43">
        <v>32.5</v>
      </c>
      <c r="M8" s="43">
        <v>33</v>
      </c>
      <c r="N8" s="50">
        <f>K8*L8*M8/1000000</f>
        <v>4.5045000000000002E-2</v>
      </c>
      <c r="O8" s="50">
        <f>N8*F8</f>
        <v>2.6576550000000001</v>
      </c>
    </row>
    <row r="9" spans="1:191" s="37" customFormat="1" ht="33" customHeight="1">
      <c r="A9" s="41">
        <v>3</v>
      </c>
      <c r="B9" s="22" t="s">
        <v>24</v>
      </c>
      <c r="C9" s="23" t="s">
        <v>25</v>
      </c>
      <c r="D9" s="22">
        <v>290</v>
      </c>
      <c r="E9" s="42">
        <v>10</v>
      </c>
      <c r="F9" s="22">
        <f>D9/E9</f>
        <v>29</v>
      </c>
      <c r="G9" s="43">
        <v>17.5</v>
      </c>
      <c r="H9" s="43">
        <v>18.100000000000001</v>
      </c>
      <c r="I9" s="49">
        <f>G9*F9</f>
        <v>507.5</v>
      </c>
      <c r="J9" s="49">
        <f>H9*F9</f>
        <v>524.9</v>
      </c>
      <c r="K9" s="43">
        <v>42</v>
      </c>
      <c r="L9" s="43">
        <v>38.5</v>
      </c>
      <c r="M9" s="43">
        <v>39</v>
      </c>
      <c r="N9" s="50">
        <f>K9*L9*M9/1000000</f>
        <v>6.3062999999999994E-2</v>
      </c>
      <c r="O9" s="50">
        <f>N9*F9</f>
        <v>1.828827</v>
      </c>
    </row>
    <row r="10" spans="1:191" s="37" customFormat="1" ht="33" customHeight="1">
      <c r="A10" s="41">
        <v>4</v>
      </c>
      <c r="B10" s="25" t="s">
        <v>26</v>
      </c>
      <c r="C10" s="26" t="s">
        <v>27</v>
      </c>
      <c r="D10" s="25">
        <v>200</v>
      </c>
      <c r="E10" s="44">
        <v>5</v>
      </c>
      <c r="F10" s="25">
        <f>D10/E10</f>
        <v>40</v>
      </c>
      <c r="G10" s="43">
        <v>9.1999999999999993</v>
      </c>
      <c r="H10" s="43">
        <v>11.6</v>
      </c>
      <c r="I10" s="49">
        <f>G10*F10</f>
        <v>368</v>
      </c>
      <c r="J10" s="49">
        <f>H10*F10</f>
        <v>464</v>
      </c>
      <c r="K10" s="51">
        <v>64.5</v>
      </c>
      <c r="L10" s="51">
        <v>17</v>
      </c>
      <c r="M10" s="51">
        <v>67</v>
      </c>
      <c r="N10" s="50">
        <f>K10*L10*M10/1000000</f>
        <v>7.3465500000000003E-2</v>
      </c>
      <c r="O10" s="50">
        <f>N10*F10</f>
        <v>2.9386199999999998</v>
      </c>
    </row>
    <row r="11" spans="1:191" s="37" customFormat="1" ht="33" customHeight="1">
      <c r="A11" s="41">
        <v>5</v>
      </c>
      <c r="B11" s="25" t="s">
        <v>28</v>
      </c>
      <c r="C11" s="26" t="s">
        <v>29</v>
      </c>
      <c r="D11" s="25">
        <v>500</v>
      </c>
      <c r="E11" s="44">
        <v>5</v>
      </c>
      <c r="F11" s="25">
        <f>D11/E11</f>
        <v>100</v>
      </c>
      <c r="G11" s="43">
        <v>9.1999999999999993</v>
      </c>
      <c r="H11" s="43">
        <v>11.6</v>
      </c>
      <c r="I11" s="49">
        <f>G11*F11</f>
        <v>920</v>
      </c>
      <c r="J11" s="49">
        <f>H11*F11</f>
        <v>1160</v>
      </c>
      <c r="K11" s="51">
        <v>64.5</v>
      </c>
      <c r="L11" s="51">
        <v>17</v>
      </c>
      <c r="M11" s="51">
        <v>67</v>
      </c>
      <c r="N11" s="50">
        <f>K11*L11*M11/1000000</f>
        <v>7.3465500000000003E-2</v>
      </c>
      <c r="O11" s="50">
        <f>N11*F11</f>
        <v>7.3465499999999997</v>
      </c>
    </row>
    <row r="12" spans="1:191" s="37" customFormat="1" ht="33" customHeight="1">
      <c r="A12" s="41">
        <v>6</v>
      </c>
      <c r="B12" s="25" t="s">
        <v>30</v>
      </c>
      <c r="C12" s="26" t="s">
        <v>31</v>
      </c>
      <c r="D12" s="25">
        <v>2040</v>
      </c>
      <c r="E12" s="42">
        <v>60</v>
      </c>
      <c r="F12" s="25">
        <f t="shared" ref="F12:F17" si="0">D12/E12</f>
        <v>34</v>
      </c>
      <c r="G12" s="43">
        <f t="shared" ref="G12:G17" si="1">I12/F12</f>
        <v>15.5</v>
      </c>
      <c r="H12" s="43">
        <f>17.5</f>
        <v>17.5</v>
      </c>
      <c r="I12" s="49">
        <v>527</v>
      </c>
      <c r="J12" s="49">
        <f t="shared" ref="J12:J15" si="2">H12*F12</f>
        <v>595</v>
      </c>
      <c r="K12" s="49">
        <v>40.4</v>
      </c>
      <c r="L12" s="49">
        <v>31</v>
      </c>
      <c r="M12" s="49">
        <v>28.4</v>
      </c>
      <c r="N12" s="50">
        <f t="shared" ref="N12:N17" si="3">K12*L12*M12/1000000</f>
        <v>3.5568160000000001E-2</v>
      </c>
      <c r="O12" s="50">
        <f t="shared" ref="O12:O17" si="4">N12*F12</f>
        <v>1.20931744</v>
      </c>
      <c r="P12" s="37" t="s">
        <v>32</v>
      </c>
    </row>
    <row r="13" spans="1:191" s="37" customFormat="1" ht="33" customHeight="1">
      <c r="A13" s="41">
        <v>7</v>
      </c>
      <c r="B13" s="25" t="s">
        <v>33</v>
      </c>
      <c r="C13" s="26" t="s">
        <v>34</v>
      </c>
      <c r="D13" s="25">
        <v>420</v>
      </c>
      <c r="E13" s="42">
        <v>60</v>
      </c>
      <c r="F13" s="25">
        <f t="shared" si="0"/>
        <v>7</v>
      </c>
      <c r="G13" s="43">
        <f t="shared" si="1"/>
        <v>15.5</v>
      </c>
      <c r="H13" s="43">
        <f>17.5</f>
        <v>17.5</v>
      </c>
      <c r="I13" s="49">
        <v>108.5</v>
      </c>
      <c r="J13" s="49">
        <f t="shared" si="2"/>
        <v>122.5</v>
      </c>
      <c r="K13" s="49">
        <v>40.4</v>
      </c>
      <c r="L13" s="49">
        <v>31</v>
      </c>
      <c r="M13" s="49">
        <v>28.4</v>
      </c>
      <c r="N13" s="50">
        <f t="shared" si="3"/>
        <v>3.5568160000000001E-2</v>
      </c>
      <c r="O13" s="50">
        <f t="shared" si="4"/>
        <v>0.24897712</v>
      </c>
      <c r="P13" s="37" t="s">
        <v>35</v>
      </c>
    </row>
    <row r="14" spans="1:191" s="37" customFormat="1" ht="33" customHeight="1">
      <c r="A14" s="41">
        <v>8</v>
      </c>
      <c r="B14" s="25" t="s">
        <v>36</v>
      </c>
      <c r="C14" s="26" t="s">
        <v>37</v>
      </c>
      <c r="D14" s="25">
        <v>760</v>
      </c>
      <c r="E14" s="42">
        <v>20</v>
      </c>
      <c r="F14" s="25">
        <f t="shared" si="0"/>
        <v>38</v>
      </c>
      <c r="G14" s="43">
        <f t="shared" si="1"/>
        <v>9.6</v>
      </c>
      <c r="H14" s="43">
        <f>11</f>
        <v>11</v>
      </c>
      <c r="I14" s="49">
        <v>364.8</v>
      </c>
      <c r="J14" s="49">
        <f t="shared" si="2"/>
        <v>418</v>
      </c>
      <c r="K14" s="49">
        <v>34</v>
      </c>
      <c r="L14" s="49">
        <v>33.6</v>
      </c>
      <c r="M14" s="49">
        <v>20.5</v>
      </c>
      <c r="N14" s="50">
        <f t="shared" si="3"/>
        <v>2.3419200000000001E-2</v>
      </c>
      <c r="O14" s="50">
        <f t="shared" si="4"/>
        <v>0.88992959999999999</v>
      </c>
      <c r="P14" s="37" t="s">
        <v>38</v>
      </c>
    </row>
    <row r="15" spans="1:191" s="37" customFormat="1" ht="33" customHeight="1">
      <c r="A15" s="41">
        <v>9</v>
      </c>
      <c r="B15" s="25" t="s">
        <v>39</v>
      </c>
      <c r="C15" s="26" t="s">
        <v>40</v>
      </c>
      <c r="D15" s="25">
        <v>300</v>
      </c>
      <c r="E15" s="42">
        <v>20</v>
      </c>
      <c r="F15" s="25">
        <f t="shared" si="0"/>
        <v>15</v>
      </c>
      <c r="G15" s="43">
        <f t="shared" si="1"/>
        <v>9.6</v>
      </c>
      <c r="H15" s="43">
        <f>11</f>
        <v>11</v>
      </c>
      <c r="I15" s="49">
        <v>144</v>
      </c>
      <c r="J15" s="49">
        <f t="shared" si="2"/>
        <v>165</v>
      </c>
      <c r="K15" s="49">
        <v>34</v>
      </c>
      <c r="L15" s="49">
        <v>33.6</v>
      </c>
      <c r="M15" s="49">
        <v>20.5</v>
      </c>
      <c r="N15" s="50">
        <f t="shared" si="3"/>
        <v>2.3419200000000001E-2</v>
      </c>
      <c r="O15" s="50">
        <f t="shared" si="4"/>
        <v>0.35128799999999999</v>
      </c>
      <c r="P15" s="37" t="s">
        <v>41</v>
      </c>
    </row>
    <row r="16" spans="1:191" s="37" customFormat="1" ht="33" customHeight="1">
      <c r="A16" s="41">
        <v>10</v>
      </c>
      <c r="B16" s="25" t="s">
        <v>42</v>
      </c>
      <c r="C16" s="26" t="s">
        <v>43</v>
      </c>
      <c r="D16" s="25">
        <v>2000</v>
      </c>
      <c r="E16" s="42">
        <v>10</v>
      </c>
      <c r="F16" s="25">
        <f t="shared" si="0"/>
        <v>200</v>
      </c>
      <c r="G16" s="43">
        <f t="shared" si="1"/>
        <v>8.1999999999999993</v>
      </c>
      <c r="H16" s="43">
        <f>J16/F16</f>
        <v>9.1999999999999993</v>
      </c>
      <c r="I16" s="49">
        <v>1640</v>
      </c>
      <c r="J16" s="49">
        <v>1840</v>
      </c>
      <c r="K16" s="49">
        <v>39</v>
      </c>
      <c r="L16" s="49">
        <v>24.5</v>
      </c>
      <c r="M16" s="49">
        <v>21.5</v>
      </c>
      <c r="N16" s="50">
        <f t="shared" si="3"/>
        <v>2.0543249999999999E-2</v>
      </c>
      <c r="O16" s="50">
        <f t="shared" si="4"/>
        <v>4.1086499999999999</v>
      </c>
      <c r="P16" s="37" t="s">
        <v>44</v>
      </c>
    </row>
    <row r="17" spans="1:236" s="37" customFormat="1" ht="33" customHeight="1">
      <c r="A17" s="41">
        <v>11</v>
      </c>
      <c r="B17" s="25" t="s">
        <v>45</v>
      </c>
      <c r="C17" s="26" t="s">
        <v>46</v>
      </c>
      <c r="D17" s="25">
        <v>1000</v>
      </c>
      <c r="E17" s="42">
        <v>10</v>
      </c>
      <c r="F17" s="25">
        <f t="shared" si="0"/>
        <v>100</v>
      </c>
      <c r="G17" s="43">
        <f t="shared" si="1"/>
        <v>8.1999999999999993</v>
      </c>
      <c r="H17" s="43">
        <f>J17/F17</f>
        <v>9.1999999999999993</v>
      </c>
      <c r="I17" s="49">
        <v>820</v>
      </c>
      <c r="J17" s="49">
        <v>920</v>
      </c>
      <c r="K17" s="49">
        <v>39</v>
      </c>
      <c r="L17" s="49">
        <v>24.5</v>
      </c>
      <c r="M17" s="49">
        <v>21.5</v>
      </c>
      <c r="N17" s="50">
        <f t="shared" si="3"/>
        <v>2.0543249999999999E-2</v>
      </c>
      <c r="O17" s="50">
        <f t="shared" si="4"/>
        <v>2.054325</v>
      </c>
      <c r="P17" s="37" t="s">
        <v>47</v>
      </c>
    </row>
    <row r="18" spans="1:236" s="38" customFormat="1" ht="21" customHeight="1">
      <c r="A18" s="25"/>
      <c r="B18" s="45"/>
      <c r="C18" s="45" t="s">
        <v>48</v>
      </c>
      <c r="D18" s="43">
        <f>SUM(D7:D17)</f>
        <v>8400</v>
      </c>
      <c r="E18" s="43"/>
      <c r="F18" s="43">
        <f>SUM(F7:F17)</f>
        <v>652</v>
      </c>
      <c r="G18" s="43"/>
      <c r="H18" s="43"/>
      <c r="I18" s="43">
        <f>SUM(I7:I17)</f>
        <v>6467.8</v>
      </c>
      <c r="J18" s="43">
        <f>SUM(J7:J17)</f>
        <v>7336.14</v>
      </c>
      <c r="L18" s="43"/>
      <c r="M18" s="43"/>
      <c r="N18" s="43"/>
      <c r="O18" s="43">
        <f>SUM(O7:O17)</f>
        <v>24.98548916</v>
      </c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  <c r="HK18" s="52"/>
      <c r="HL18" s="52"/>
      <c r="HM18" s="52"/>
      <c r="HN18" s="52"/>
      <c r="HO18" s="52"/>
      <c r="HP18" s="52"/>
      <c r="HQ18" s="52"/>
      <c r="HR18" s="52"/>
      <c r="HS18" s="52"/>
      <c r="HT18" s="52"/>
      <c r="HU18" s="52"/>
      <c r="HV18" s="52"/>
      <c r="HW18" s="52"/>
      <c r="HX18" s="52"/>
      <c r="HY18" s="52"/>
      <c r="HZ18" s="52"/>
      <c r="IA18" s="52"/>
      <c r="IB18" s="52"/>
    </row>
    <row r="19" spans="1:236" s="37" customFormat="1" ht="21" customHeight="1">
      <c r="A19" s="22"/>
      <c r="B19" s="25"/>
      <c r="C19" s="25"/>
      <c r="D19" s="25"/>
      <c r="E19" s="46"/>
      <c r="F19" s="25"/>
      <c r="G19" s="25"/>
      <c r="H19" s="43"/>
      <c r="I19" s="43"/>
      <c r="J19" s="49"/>
      <c r="K19" s="49"/>
      <c r="L19" s="49"/>
      <c r="M19" s="49"/>
      <c r="N19" s="49"/>
      <c r="O19" s="50"/>
    </row>
    <row r="20" spans="1:236" s="37" customFormat="1" ht="21" customHeight="1">
      <c r="A20" s="47"/>
      <c r="B20" s="47"/>
      <c r="C20" s="47"/>
    </row>
    <row r="21" spans="1:236" s="37" customFormat="1" ht="21" customHeight="1">
      <c r="A21" s="47"/>
      <c r="B21" s="47"/>
      <c r="C21" s="47"/>
    </row>
    <row r="22" spans="1:236" s="37" customFormat="1" ht="21" customHeight="1">
      <c r="A22" s="47"/>
      <c r="B22" s="47"/>
      <c r="C22" s="47"/>
    </row>
  </sheetData>
  <mergeCells count="17">
    <mergeCell ref="O5:O6"/>
    <mergeCell ref="A1:O1"/>
    <mergeCell ref="A2:O2"/>
    <mergeCell ref="A3:O3"/>
    <mergeCell ref="A4:O4"/>
    <mergeCell ref="K5:M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N5:N6"/>
  </mergeCells>
  <pageMargins left="0.75" right="0.75" top="1" bottom="1" header="0.5" footer="0.5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opLeftCell="A13" zoomScale="70" zoomScaleNormal="70" workbookViewId="0">
      <selection activeCell="E14" sqref="E14"/>
    </sheetView>
  </sheetViews>
  <sheetFormatPr defaultColWidth="8" defaultRowHeight="12.75"/>
  <cols>
    <col min="1" max="1" width="7.42578125" style="6" customWidth="1"/>
    <col min="2" max="2" width="29.28515625" style="7" customWidth="1"/>
    <col min="3" max="3" width="91.85546875" style="8" customWidth="1"/>
    <col min="4" max="4" width="15.140625" style="9" customWidth="1"/>
    <col min="5" max="6" width="15.140625" style="10" customWidth="1"/>
    <col min="7" max="7" width="11.42578125" style="1"/>
    <col min="8" max="8" width="8.140625" style="1"/>
    <col min="9" max="9" width="24.5703125" style="1" customWidth="1"/>
    <col min="10" max="10" width="8.140625" style="1"/>
    <col min="11" max="13" width="12.28515625" style="1" customWidth="1"/>
    <col min="14" max="256" width="8.140625" style="1"/>
    <col min="257" max="16384" width="8" style="1"/>
  </cols>
  <sheetData>
    <row r="1" spans="1:10" ht="55.9" customHeight="1">
      <c r="A1" s="71" t="s">
        <v>0</v>
      </c>
      <c r="B1" s="71"/>
      <c r="C1" s="71"/>
      <c r="D1" s="71"/>
      <c r="E1" s="72"/>
      <c r="F1" s="72"/>
    </row>
    <row r="2" spans="1:10" ht="85.15" customHeight="1">
      <c r="A2" s="73" t="s">
        <v>49</v>
      </c>
      <c r="B2" s="73"/>
      <c r="C2" s="73"/>
      <c r="D2" s="73"/>
      <c r="E2" s="74"/>
      <c r="F2" s="74"/>
    </row>
    <row r="3" spans="1:10" ht="24" customHeight="1">
      <c r="A3" s="75" t="s">
        <v>50</v>
      </c>
      <c r="B3" s="75"/>
      <c r="C3" s="76"/>
      <c r="D3" s="75"/>
      <c r="E3" s="77"/>
      <c r="F3" s="77"/>
    </row>
    <row r="4" spans="1:10" ht="21" customHeight="1">
      <c r="A4" s="11"/>
      <c r="B4" s="12"/>
      <c r="C4" s="78" t="s">
        <v>51</v>
      </c>
      <c r="D4" s="79"/>
      <c r="E4" s="80"/>
      <c r="F4" s="80"/>
    </row>
    <row r="5" spans="1:10" ht="21" customHeight="1">
      <c r="A5" s="11"/>
      <c r="B5" s="12"/>
      <c r="C5" s="78" t="s">
        <v>52</v>
      </c>
      <c r="D5" s="79"/>
      <c r="E5" s="80"/>
      <c r="F5" s="80"/>
    </row>
    <row r="6" spans="1:10" ht="84.95" customHeight="1">
      <c r="A6" s="13" t="s">
        <v>53</v>
      </c>
      <c r="B6" s="78" t="s">
        <v>54</v>
      </c>
      <c r="C6" s="78"/>
      <c r="D6" s="81"/>
      <c r="E6" s="82"/>
      <c r="F6" s="82"/>
    </row>
    <row r="7" spans="1:10" ht="11.1" customHeight="1">
      <c r="A7" s="14"/>
      <c r="B7" s="15"/>
      <c r="C7" s="16"/>
      <c r="D7" s="17"/>
      <c r="E7" s="18"/>
    </row>
    <row r="8" spans="1:10" s="2" customFormat="1" ht="38.450000000000003" customHeight="1">
      <c r="A8" s="19" t="s">
        <v>55</v>
      </c>
      <c r="B8" s="20" t="s">
        <v>56</v>
      </c>
      <c r="C8" s="20" t="s">
        <v>57</v>
      </c>
      <c r="D8" s="20" t="s">
        <v>58</v>
      </c>
      <c r="E8" s="20" t="s">
        <v>59</v>
      </c>
      <c r="F8" s="20" t="s">
        <v>60</v>
      </c>
    </row>
    <row r="9" spans="1:10" s="2" customFormat="1" ht="39.950000000000003" customHeight="1">
      <c r="A9" s="21">
        <v>1</v>
      </c>
      <c r="B9" s="22" t="s">
        <v>20</v>
      </c>
      <c r="C9" s="23" t="s">
        <v>21</v>
      </c>
      <c r="D9" s="22">
        <v>300</v>
      </c>
      <c r="E9" s="22">
        <v>0</v>
      </c>
      <c r="F9" s="24">
        <f>E9*D9</f>
        <v>0</v>
      </c>
      <c r="I9" s="32"/>
      <c r="J9" s="33"/>
    </row>
    <row r="10" spans="1:10" s="2" customFormat="1" ht="39.950000000000003" customHeight="1">
      <c r="A10" s="21">
        <v>2</v>
      </c>
      <c r="B10" s="22" t="s">
        <v>22</v>
      </c>
      <c r="C10" s="23" t="s">
        <v>23</v>
      </c>
      <c r="D10" s="22">
        <v>590</v>
      </c>
      <c r="E10" s="22">
        <v>0</v>
      </c>
      <c r="F10" s="24">
        <f t="shared" ref="F10:F19" si="0">E10*D10</f>
        <v>0</v>
      </c>
      <c r="I10" s="32"/>
      <c r="J10" s="33"/>
    </row>
    <row r="11" spans="1:10" s="2" customFormat="1" ht="39.950000000000003" customHeight="1">
      <c r="A11" s="21">
        <v>3</v>
      </c>
      <c r="B11" s="22" t="s">
        <v>24</v>
      </c>
      <c r="C11" s="23" t="s">
        <v>25</v>
      </c>
      <c r="D11" s="22">
        <v>290</v>
      </c>
      <c r="E11" s="22">
        <v>0</v>
      </c>
      <c r="F11" s="24">
        <f t="shared" si="0"/>
        <v>0</v>
      </c>
      <c r="I11" s="32"/>
      <c r="J11" s="33"/>
    </row>
    <row r="12" spans="1:10" s="2" customFormat="1" ht="39.950000000000003" customHeight="1">
      <c r="A12" s="21">
        <v>4</v>
      </c>
      <c r="B12" s="25" t="s">
        <v>26</v>
      </c>
      <c r="C12" s="26" t="s">
        <v>27</v>
      </c>
      <c r="D12" s="25">
        <v>200</v>
      </c>
      <c r="E12" s="22">
        <v>9.42</v>
      </c>
      <c r="F12" s="24">
        <f t="shared" si="0"/>
        <v>1884</v>
      </c>
      <c r="I12" s="32"/>
      <c r="J12" s="34"/>
    </row>
    <row r="13" spans="1:10" s="2" customFormat="1" ht="39.950000000000003" customHeight="1">
      <c r="A13" s="21">
        <v>5</v>
      </c>
      <c r="B13" s="25" t="s">
        <v>28</v>
      </c>
      <c r="C13" s="26" t="s">
        <v>29</v>
      </c>
      <c r="D13" s="25">
        <v>500</v>
      </c>
      <c r="E13" s="22">
        <v>9.42</v>
      </c>
      <c r="F13" s="24">
        <f t="shared" si="0"/>
        <v>4710</v>
      </c>
      <c r="I13" s="32"/>
      <c r="J13" s="34"/>
    </row>
    <row r="14" spans="1:10" s="2" customFormat="1" ht="39.950000000000003" customHeight="1">
      <c r="A14" s="21">
        <v>6</v>
      </c>
      <c r="B14" s="25" t="s">
        <v>30</v>
      </c>
      <c r="C14" s="26" t="s">
        <v>31</v>
      </c>
      <c r="D14" s="25">
        <v>2040</v>
      </c>
      <c r="E14" s="22">
        <v>2.14</v>
      </c>
      <c r="F14" s="24">
        <f t="shared" si="0"/>
        <v>4365.6000000000004</v>
      </c>
      <c r="I14" s="32"/>
      <c r="J14" s="34"/>
    </row>
    <row r="15" spans="1:10" s="2" customFormat="1" ht="39.950000000000003" customHeight="1">
      <c r="A15" s="21">
        <v>7</v>
      </c>
      <c r="B15" s="25" t="s">
        <v>33</v>
      </c>
      <c r="C15" s="26" t="s">
        <v>34</v>
      </c>
      <c r="D15" s="25">
        <v>420</v>
      </c>
      <c r="E15" s="22">
        <v>2.14</v>
      </c>
      <c r="F15" s="24">
        <f t="shared" si="0"/>
        <v>898.8</v>
      </c>
      <c r="I15" s="32"/>
      <c r="J15" s="34"/>
    </row>
    <row r="16" spans="1:10" s="2" customFormat="1" ht="39.950000000000003" customHeight="1">
      <c r="A16" s="21">
        <v>8</v>
      </c>
      <c r="B16" s="25" t="s">
        <v>36</v>
      </c>
      <c r="C16" s="26" t="s">
        <v>37</v>
      </c>
      <c r="D16" s="25">
        <v>760</v>
      </c>
      <c r="E16" s="22">
        <v>3.38</v>
      </c>
      <c r="F16" s="24">
        <f t="shared" si="0"/>
        <v>2568.8000000000002</v>
      </c>
      <c r="I16" s="32"/>
      <c r="J16" s="34"/>
    </row>
    <row r="17" spans="1:10" s="3" customFormat="1" ht="39.950000000000003" customHeight="1">
      <c r="A17" s="21">
        <v>9</v>
      </c>
      <c r="B17" s="25" t="s">
        <v>39</v>
      </c>
      <c r="C17" s="26" t="s">
        <v>40</v>
      </c>
      <c r="D17" s="25">
        <v>300</v>
      </c>
      <c r="E17" s="22">
        <v>3.38</v>
      </c>
      <c r="F17" s="24">
        <f t="shared" si="0"/>
        <v>1014</v>
      </c>
      <c r="I17" s="32"/>
      <c r="J17" s="34"/>
    </row>
    <row r="18" spans="1:10" s="4" customFormat="1" ht="39.950000000000003" customHeight="1">
      <c r="A18" s="21">
        <v>10</v>
      </c>
      <c r="B18" s="25" t="s">
        <v>42</v>
      </c>
      <c r="C18" s="26" t="s">
        <v>43</v>
      </c>
      <c r="D18" s="25">
        <v>2000</v>
      </c>
      <c r="E18" s="22">
        <v>4.78</v>
      </c>
      <c r="F18" s="24">
        <f t="shared" si="0"/>
        <v>9560</v>
      </c>
      <c r="I18" s="32"/>
      <c r="J18" s="34"/>
    </row>
    <row r="19" spans="1:10" ht="39.950000000000003" customHeight="1">
      <c r="A19" s="21">
        <v>11</v>
      </c>
      <c r="B19" s="25" t="s">
        <v>45</v>
      </c>
      <c r="C19" s="26" t="s">
        <v>46</v>
      </c>
      <c r="D19" s="25">
        <v>1000</v>
      </c>
      <c r="E19" s="22">
        <v>4.78</v>
      </c>
      <c r="F19" s="24">
        <f t="shared" si="0"/>
        <v>4780</v>
      </c>
      <c r="I19" s="32"/>
      <c r="J19" s="34"/>
    </row>
    <row r="20" spans="1:10" ht="39.950000000000003" customHeight="1">
      <c r="A20" s="27" t="s">
        <v>61</v>
      </c>
      <c r="B20" s="25"/>
      <c r="C20" s="26"/>
      <c r="D20" s="25">
        <f>SUM(D9:D19)</f>
        <v>8400</v>
      </c>
      <c r="E20" s="28"/>
      <c r="F20" s="24">
        <f>SUM(F9:F19)</f>
        <v>29781.200000000001</v>
      </c>
      <c r="I20" s="2"/>
      <c r="J20" s="2"/>
    </row>
    <row r="21" spans="1:10" s="5" customFormat="1" ht="28.9" customHeight="1">
      <c r="A21" s="29" t="s">
        <v>62</v>
      </c>
      <c r="B21" s="29"/>
      <c r="C21" s="30"/>
      <c r="D21" s="31"/>
      <c r="E21" s="10"/>
      <c r="F21" s="10"/>
    </row>
    <row r="22" spans="1:10" ht="31.9" customHeight="1">
      <c r="A22" s="83" t="s">
        <v>63</v>
      </c>
      <c r="B22" s="83"/>
      <c r="C22" s="83"/>
      <c r="D22" s="83"/>
      <c r="E22" s="84"/>
      <c r="F22" s="85"/>
    </row>
  </sheetData>
  <mergeCells count="7">
    <mergeCell ref="B6:F6"/>
    <mergeCell ref="A22:F22"/>
    <mergeCell ref="A1:F1"/>
    <mergeCell ref="A2:F2"/>
    <mergeCell ref="A3:F3"/>
    <mergeCell ref="C4:F4"/>
    <mergeCell ref="C5:F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 2 jordan contaienr</vt:lpstr>
      <vt:lpstr>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Jullanar@atclighting.co</cp:lastModifiedBy>
  <dcterms:created xsi:type="dcterms:W3CDTF">2024-08-21T14:55:00Z</dcterms:created>
  <dcterms:modified xsi:type="dcterms:W3CDTF">2024-11-14T14:31:55Z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77BFA808265F43108CF5C6A1629E15BB_11</vt:lpwstr>
  </property>
  <property fmtid="{D5CDD505-2E9C-101B-9397-08002B2CF9AE}" pid="3" name="KSOProductBuildVer">
    <vt:lpwstr>2052-12.1.0.17827</vt:lpwstr>
  </property>
</Properties>
</file>