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No1 jordan contai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Yannice</author>
  </authors>
  <commentList>
    <comment ref="D5" authorId="0">
      <text>
        <r>
          <rPr>
            <b/>
            <sz val="9"/>
            <rFont val="宋体"/>
            <charset val="134"/>
          </rPr>
          <t>订单数量=装箱数 *箱数</t>
        </r>
        <r>
          <rPr>
            <sz val="9"/>
            <rFont val="宋体"/>
            <charset val="134"/>
          </rPr>
          <t xml:space="preserve">
</t>
        </r>
      </text>
    </comment>
    <comment ref="E5" authorId="0">
      <text>
        <r>
          <rPr>
            <sz val="9"/>
            <rFont val="宋体"/>
            <charset val="134"/>
          </rPr>
          <t>每箱每一款的数量</t>
        </r>
      </text>
    </comment>
    <comment ref="G5" authorId="0">
      <text>
        <r>
          <rPr>
            <b/>
            <sz val="9"/>
            <rFont val="宋体"/>
            <charset val="134"/>
          </rPr>
          <t>每一箱的净重</t>
        </r>
      </text>
    </comment>
    <comment ref="H5" authorId="0">
      <text>
        <r>
          <rPr>
            <b/>
            <sz val="9"/>
            <rFont val="宋体"/>
            <charset val="134"/>
          </rPr>
          <t>每一箱的毛重</t>
        </r>
      </text>
    </comment>
    <comment ref="I5" authorId="0">
      <text>
        <r>
          <rPr>
            <b/>
            <sz val="9"/>
            <rFont val="宋体"/>
            <charset val="134"/>
          </rPr>
          <t>总净重=净重*箱数</t>
        </r>
      </text>
    </comment>
    <comment ref="J5" authorId="0">
      <text>
        <r>
          <rPr>
            <b/>
            <sz val="9"/>
            <rFont val="宋体"/>
            <charset val="134"/>
          </rPr>
          <t>总毛重=毛重*箱数</t>
        </r>
      </text>
    </comment>
    <comment ref="N5" authorId="0">
      <text>
        <r>
          <rPr>
            <b/>
            <sz val="9"/>
            <rFont val="宋体"/>
            <charset val="134"/>
          </rPr>
          <t>每一箱的体积=长*宽*高/1000000</t>
        </r>
      </text>
    </comment>
    <comment ref="O5" authorId="0">
      <text>
        <r>
          <rPr>
            <b/>
            <sz val="9"/>
            <rFont val="宋体"/>
            <charset val="134"/>
          </rPr>
          <t>总体积=体积*箱数</t>
        </r>
      </text>
    </comment>
  </commentList>
</comments>
</file>

<file path=xl/sharedStrings.xml><?xml version="1.0" encoding="utf-8"?>
<sst xmlns="http://schemas.openxmlformats.org/spreadsheetml/2006/main" count="53" uniqueCount="51">
  <si>
    <t>ATC MIDDLE EAST FZCO LIMITED</t>
  </si>
  <si>
    <r>
      <rPr>
        <sz val="10"/>
        <rFont val="Verdana"/>
        <charset val="0"/>
      </rPr>
      <t>ADD</t>
    </r>
    <r>
      <rPr>
        <sz val="10"/>
        <rFont val="宋体"/>
        <charset val="134"/>
      </rPr>
      <t>：</t>
    </r>
    <r>
      <rPr>
        <sz val="10"/>
        <rFont val="Verdana"/>
        <charset val="0"/>
      </rPr>
      <t>RM 023 9/F BLK G KWAI SHING IND BLDG (STAGE 2 ) 42-46 TAI LIN PAI RD KWAI CHUNG NT
ATTN:ECHO CHAN
TEL:008615018796671</t>
    </r>
  </si>
  <si>
    <t>PACKING LIST</t>
  </si>
  <si>
    <t>Consignee:Hisham Al Dasouqi Electrical Est.
Eng.Hisham Al Dasouqi 
Amman-Abdalli-King Hussein St.Build.Balbisi No 110 Office 407
Mobile: 0799736961</t>
  </si>
  <si>
    <t>PO</t>
  </si>
  <si>
    <r>
      <rPr>
        <b/>
        <sz val="10"/>
        <rFont val="Verdana"/>
        <charset val="0"/>
      </rPr>
      <t>ITEM NO</t>
    </r>
    <r>
      <rPr>
        <b/>
        <sz val="10"/>
        <rFont val="宋体"/>
        <charset val="134"/>
      </rPr>
      <t>型号</t>
    </r>
  </si>
  <si>
    <r>
      <rPr>
        <b/>
        <sz val="10"/>
        <rFont val="Verdana"/>
        <charset val="0"/>
      </rPr>
      <t xml:space="preserve">Item </t>
    </r>
    <r>
      <rPr>
        <b/>
        <sz val="10"/>
        <rFont val="宋体"/>
        <charset val="134"/>
      </rPr>
      <t>产品</t>
    </r>
  </si>
  <si>
    <r>
      <rPr>
        <b/>
        <sz val="10"/>
        <rFont val="Verdana"/>
        <charset val="0"/>
      </rPr>
      <t>QUANTITY</t>
    </r>
    <r>
      <rPr>
        <b/>
        <sz val="10"/>
        <rFont val="黑体"/>
        <charset val="134"/>
      </rPr>
      <t>订单数量</t>
    </r>
  </si>
  <si>
    <r>
      <rPr>
        <b/>
        <sz val="10"/>
        <rFont val="Verdana"/>
        <charset val="0"/>
      </rPr>
      <t xml:space="preserve">QTY/CTN        </t>
    </r>
    <r>
      <rPr>
        <b/>
        <sz val="10"/>
        <rFont val="黑体"/>
        <charset val="134"/>
      </rPr>
      <t>装箱数</t>
    </r>
  </si>
  <si>
    <r>
      <rPr>
        <b/>
        <sz val="10"/>
        <rFont val="Verdana"/>
        <charset val="0"/>
      </rPr>
      <t>CTN</t>
    </r>
    <r>
      <rPr>
        <b/>
        <sz val="10"/>
        <rFont val="黑体"/>
        <charset val="134"/>
      </rPr>
      <t>箱数</t>
    </r>
  </si>
  <si>
    <r>
      <rPr>
        <b/>
        <sz val="10"/>
        <rFont val="Verdana"/>
        <charset val="0"/>
      </rPr>
      <t>N.W</t>
    </r>
    <r>
      <rPr>
        <b/>
        <sz val="10"/>
        <rFont val="黑体"/>
        <charset val="134"/>
      </rPr>
      <t>净重</t>
    </r>
  </si>
  <si>
    <r>
      <rPr>
        <b/>
        <sz val="10"/>
        <rFont val="Verdana"/>
        <charset val="0"/>
      </rPr>
      <t>G.W</t>
    </r>
    <r>
      <rPr>
        <b/>
        <sz val="10"/>
        <rFont val="黑体"/>
        <charset val="134"/>
      </rPr>
      <t>毛重</t>
    </r>
  </si>
  <si>
    <r>
      <rPr>
        <b/>
        <sz val="10"/>
        <rFont val="Verdana"/>
        <charset val="0"/>
      </rPr>
      <t>Total N.W.</t>
    </r>
    <r>
      <rPr>
        <b/>
        <sz val="10"/>
        <rFont val="宋体"/>
        <charset val="134"/>
      </rPr>
      <t>总净重</t>
    </r>
  </si>
  <si>
    <r>
      <rPr>
        <b/>
        <sz val="10"/>
        <rFont val="Verdana"/>
        <charset val="0"/>
      </rPr>
      <t>Total G.W.</t>
    </r>
    <r>
      <rPr>
        <b/>
        <sz val="10"/>
        <rFont val="宋体"/>
        <charset val="134"/>
      </rPr>
      <t>总毛重</t>
    </r>
  </si>
  <si>
    <r>
      <rPr>
        <b/>
        <sz val="10"/>
        <rFont val="Verdana"/>
        <charset val="0"/>
      </rPr>
      <t>CTN SIZE</t>
    </r>
    <r>
      <rPr>
        <b/>
        <sz val="10"/>
        <rFont val="黑体"/>
        <charset val="134"/>
      </rPr>
      <t>外箱尺寸</t>
    </r>
    <r>
      <rPr>
        <b/>
        <sz val="10"/>
        <rFont val="Verdana"/>
        <charset val="0"/>
      </rPr>
      <t>CM</t>
    </r>
  </si>
  <si>
    <r>
      <rPr>
        <b/>
        <sz val="10"/>
        <rFont val="Verdana"/>
        <charset val="0"/>
      </rPr>
      <t xml:space="preserve">Volume  </t>
    </r>
    <r>
      <rPr>
        <b/>
        <sz val="10"/>
        <rFont val="宋体"/>
        <charset val="134"/>
      </rPr>
      <t>体积</t>
    </r>
  </si>
  <si>
    <r>
      <rPr>
        <b/>
        <sz val="10"/>
        <rFont val="Verdana"/>
        <charset val="0"/>
      </rPr>
      <t xml:space="preserve">Total Volume  </t>
    </r>
    <r>
      <rPr>
        <b/>
        <sz val="10"/>
        <rFont val="宋体"/>
        <charset val="134"/>
      </rPr>
      <t>总体积</t>
    </r>
  </si>
  <si>
    <r>
      <rPr>
        <b/>
        <sz val="10"/>
        <rFont val="Verdana"/>
        <charset val="0"/>
      </rPr>
      <t>L</t>
    </r>
    <r>
      <rPr>
        <b/>
        <sz val="10"/>
        <rFont val="黑体"/>
        <charset val="134"/>
      </rPr>
      <t>长</t>
    </r>
  </si>
  <si>
    <r>
      <rPr>
        <b/>
        <sz val="10"/>
        <rFont val="Verdana"/>
        <charset val="0"/>
      </rPr>
      <t>W</t>
    </r>
    <r>
      <rPr>
        <b/>
        <sz val="10"/>
        <rFont val="黑体"/>
        <charset val="134"/>
      </rPr>
      <t>宽</t>
    </r>
  </si>
  <si>
    <r>
      <rPr>
        <b/>
        <sz val="10"/>
        <rFont val="Verdana"/>
        <charset val="0"/>
      </rPr>
      <t>H</t>
    </r>
    <r>
      <rPr>
        <b/>
        <sz val="10"/>
        <rFont val="黑体"/>
        <charset val="134"/>
      </rPr>
      <t>高</t>
    </r>
  </si>
  <si>
    <t>WA30036</t>
  </si>
  <si>
    <t>Electric - WASEL - 250V 10A 4 gang Universal type Power Extension Sockets UK Plug Type - Cord Length 3m - Grey &amp; White / PC (Housing), Grey / Rubber (cable) W63.5 x L287.5 x H30.2mm</t>
  </si>
  <si>
    <t>WA30010</t>
  </si>
  <si>
    <t>Electric - WASEL - 230V 13A 4 gang UK type Power Extension Sockets UK Plug Type - Cord Length 3m - Grey &amp; White / PC (Housing), Grey / Rubber (cable) W63.5 x L306 x H26mmCertified G-markCertified SQM</t>
  </si>
  <si>
    <t>WA30014</t>
  </si>
  <si>
    <t>Electric - WASEL - 230V 13A 6 gang UK type Power Extension Sockets UK Plug Type - Cord Length 3m - Grey &amp; White / PC (Housing), Grey / Rubber (cable) W63.5 x L409 x H26mmCertified G-markCertified SQM</t>
  </si>
  <si>
    <t>AS30153</t>
  </si>
  <si>
    <t>E-Series - Anis - Floodlight    Mounted with bracket 300watt 3000K - CRI 80 23636Lumen - 0.9PF 176 To 265V IP 65 - Rectangular  W473 x L335 x H45mm Transparent / Glass (Front Cover ) - White / Aluminum (Housing)  - Warranty 3 YearsNon CB</t>
  </si>
  <si>
    <t>RFE-0273A</t>
  </si>
  <si>
    <t>AS60154</t>
  </si>
  <si>
    <t>E-Series - Anis - Floodlight    Mounted with bracket 300watt 6500K - CRI 80 25279Lumen - 0.9PF 176 To 265V IP 65 - Rectangular  W473 x L335 x H45mm Transparent / Glass (Front Cover ) - White / Aluminum (Housing)  - Warranty 3 YearsNon CB</t>
  </si>
  <si>
    <t>RFE-0272A</t>
  </si>
  <si>
    <t>BH30187</t>
  </si>
  <si>
    <t>E-Series - Bahr - Tri-Proof    Surface 25watt 3000K - CRI 80 2500Lumen - 0.9PF 220 To 240V IP 65 - Linear  W60 x L598 x H51mm White / PC (Housing) - 300g  - Warranty 2 YearsNon CB</t>
  </si>
  <si>
    <t>BH40233</t>
  </si>
  <si>
    <t>E-Series - Bahr - Tri-Proof    Surface 25watt 4000K - CRI 80 2500Lumen - 0.9PF 220 To 240V IP 65 - Linear  W60 x L598 x H51mm White / PC (Housing) - 300g  - Warranty 2 YearsNon CB</t>
  </si>
  <si>
    <t>BH30189</t>
  </si>
  <si>
    <t>E-Series - Bahr - Tri-Proof    Surface 50watt 3000K - CRI 80 5000Lumen - 0.9PF 220 To 240V IP 65 - Linear  W60 x L1198 x H51mm White / PC (Housing) - 560g  - Warranty 2 YearsNon CB</t>
  </si>
  <si>
    <t>BH40234</t>
  </si>
  <si>
    <t>E-Series - Bahr - Tri-Proof    Surface 50watt 4000K - CRI 80 5000Lumen - 0.9PF 220 To 240V IP 65 - Linear  W60 x L1198 x H51mm White / PC (Housing) - 560g  - Warranty 2 YearsNon CB</t>
  </si>
  <si>
    <t>BH60190</t>
  </si>
  <si>
    <t>E-Series - Bahr - Tri-Proof    Surface 50watt 6500K - CRI 80 5000Lumen - 0.9PF 220 To 240V IP 65 - Linear  W60 x L1198 x H51mm White / PC (Housing) - 560g  - Warranty 2 YearsNon CB</t>
  </si>
  <si>
    <t>BH60188</t>
  </si>
  <si>
    <t>E-Series - Bahr - Tri-Proof    Surface 25watt 6500K - CRI 80 2500Lumen - 0.9PF 220 To 240V IP 65 - Linear  W60 x L598 x H51mm White / PC (Housing) - 300g  - Warranty 2 YearsNon CB</t>
  </si>
  <si>
    <t>MH30258</t>
  </si>
  <si>
    <t>E-Series - Mahi - Spotlight    Recessed 3watt 3000K - CRI 80 240Lumen - 0.45PF 180 To 240V IP 20 - Round D44   x H28mm Cut Out 35mm White / plastic (Housing) - Silver  / Aluminum (Inside) - 25g  - Warranty 2 YearsNon CBwithMale and Female connector</t>
  </si>
  <si>
    <t>MH40259</t>
  </si>
  <si>
    <t>E-Series - Mahi - Spotlight    Recessed 3watt 4000K - CRI 80 240Lumen - 0.45PF 180 To 240V IP 20 - Round D44   x H28mm Cut Out 35mm White / plastic (Housing) - Silver  / Aluminum (Inside) - 25g  - Warranty 2 YearsNon CBwithMale and Female connector</t>
  </si>
  <si>
    <t>AY60028</t>
  </si>
  <si>
    <t>E-Series - Ayham - Bulb   T118 E27  Socket 40watt 6000K - CRI 80 4000Lumen - 0.5PF 220 To 240V IP 20 - BULB  W118  x H191mm White / plastic (Housing) - Silver  / Aluminum (Inside)  - Warranty 2 YearsNon CB</t>
  </si>
  <si>
    <t>Jordan NO.1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</si>
</sst>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&quot;PCS&quot;"/>
    <numFmt numFmtId="178" formatCode="0.00&quot;KGS&quot;"/>
    <numFmt numFmtId="179" formatCode="0.00_ "/>
    <numFmt numFmtId="180" formatCode="0.000"/>
  </numFmts>
  <fonts count="36">
    <font>
      <sz val="11"/>
      <color theme="1"/>
      <name val="宋体"/>
      <charset val="134"/>
      <scheme val="minor"/>
    </font>
    <font>
      <sz val="12"/>
      <name val="Verdana"/>
      <charset val="0"/>
    </font>
    <font>
      <b/>
      <sz val="12"/>
      <name val="Verdana"/>
      <charset val="0"/>
    </font>
    <font>
      <sz val="12"/>
      <name val="宋体"/>
      <charset val="134"/>
    </font>
    <font>
      <sz val="10"/>
      <name val="Verdana"/>
      <charset val="0"/>
    </font>
    <font>
      <sz val="11"/>
      <name val="宋体"/>
      <charset val="134"/>
      <scheme val="minor"/>
    </font>
    <font>
      <b/>
      <u/>
      <sz val="10"/>
      <name val="Verdana"/>
      <charset val="0"/>
    </font>
    <font>
      <b/>
      <sz val="10"/>
      <name val="Verdana"/>
      <charset val="0"/>
    </font>
    <font>
      <sz val="11"/>
      <name val="Calibri"/>
      <charset val="0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7"/>
      <color indexed="8"/>
      <name val="Tahoma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left" vertical="center" wrapText="1"/>
    </xf>
    <xf numFmtId="0" fontId="4" fillId="0" borderId="5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/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4" fillId="0" borderId="8" xfId="49" applyFont="1" applyFill="1" applyBorder="1" applyAlignment="1">
      <alignment horizontal="left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179" fontId="7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35560</xdr:colOff>
      <xdr:row>0</xdr:row>
      <xdr:rowOff>34925</xdr:rowOff>
    </xdr:from>
    <xdr:to>
      <xdr:col>1</xdr:col>
      <xdr:colOff>255270</xdr:colOff>
      <xdr:row>0</xdr:row>
      <xdr:rowOff>790575</xdr:rowOff>
    </xdr:to>
    <xdr:pic>
      <xdr:nvPicPr>
        <xdr:cNvPr id="2" name="图片 1" descr="C:\Users\Administrator\AppData\Roaming\Tencent\Users\670081752\QQ\WinTemp\RichOle\XE_I6P89U)AR959723WAQNG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60" y="34925"/>
          <a:ext cx="96774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35560</xdr:colOff>
      <xdr:row>0</xdr:row>
      <xdr:rowOff>34925</xdr:rowOff>
    </xdr:from>
    <xdr:to>
      <xdr:col>1</xdr:col>
      <xdr:colOff>255270</xdr:colOff>
      <xdr:row>0</xdr:row>
      <xdr:rowOff>790575</xdr:rowOff>
    </xdr:to>
    <xdr:pic>
      <xdr:nvPicPr>
        <xdr:cNvPr id="3" name="图片 1" descr="C:\Users\Administrator\AppData\Roaming\Tencent\Users\670081752\QQ\WinTemp\RichOle\XE_I6P89U)AR959723WAQNG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60" y="34925"/>
          <a:ext cx="967740" cy="755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55"/>
  <sheetViews>
    <sheetView tabSelected="1" zoomScale="55" zoomScaleNormal="55" topLeftCell="A2" workbookViewId="0">
      <selection activeCell="U6" sqref="U6"/>
    </sheetView>
  </sheetViews>
  <sheetFormatPr defaultColWidth="9.77777777777778" defaultRowHeight="15.6"/>
  <cols>
    <col min="1" max="1" width="10.9074074074074" style="3" customWidth="1"/>
    <col min="2" max="2" width="24.6388888888889" style="3" customWidth="1"/>
    <col min="3" max="3" width="85.25" style="3" customWidth="1"/>
    <col min="4" max="4" width="12.5277777777778" style="3" customWidth="1"/>
    <col min="5" max="5" width="9.77777777777778" style="3"/>
    <col min="6" max="6" width="11.712962962963" style="3" customWidth="1"/>
    <col min="7" max="7" width="12.8888888888889" style="3"/>
    <col min="8" max="8" width="9.77777777777778" style="3"/>
    <col min="9" max="9" width="10.3333333333333" style="3"/>
    <col min="10" max="10" width="12.9259259259259" style="3" customWidth="1"/>
    <col min="11" max="14" width="9.77777777777778" style="3"/>
    <col min="15" max="15" width="14.2222222222222" style="3"/>
    <col min="16" max="21" width="9.77777777777778" style="3"/>
    <col min="22" max="23" width="10.5555555555556" style="3"/>
    <col min="24" max="16384" width="9.77777777777778" style="3"/>
  </cols>
  <sheetData>
    <row r="1" s="1" customFormat="1" ht="69.9" customHeight="1" spans="1:15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</row>
    <row r="2" s="1" customFormat="1" ht="121.5" customHeight="1" spans="1:155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7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</row>
    <row r="3" s="1" customFormat="1" ht="26.25" customHeight="1" spans="1:15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2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</row>
    <row r="4" s="1" customFormat="1" ht="114" customHeight="1" spans="1:155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3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</row>
    <row r="5" s="2" customFormat="1" ht="24" customHeight="1" spans="1:176">
      <c r="A5" s="13" t="s">
        <v>4</v>
      </c>
      <c r="B5" s="14" t="s">
        <v>5</v>
      </c>
      <c r="C5" s="14" t="s">
        <v>6</v>
      </c>
      <c r="D5" s="15" t="s">
        <v>7</v>
      </c>
      <c r="E5" s="16" t="s">
        <v>8</v>
      </c>
      <c r="F5" s="16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34" t="s">
        <v>14</v>
      </c>
      <c r="L5" s="34"/>
      <c r="M5" s="34"/>
      <c r="N5" s="35" t="s">
        <v>15</v>
      </c>
      <c r="O5" s="36" t="s">
        <v>16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</row>
    <row r="6" s="2" customFormat="1" ht="24" customHeight="1" spans="1:176">
      <c r="A6" s="13"/>
      <c r="B6" s="14"/>
      <c r="C6" s="14"/>
      <c r="D6" s="15"/>
      <c r="E6" s="16"/>
      <c r="F6" s="16"/>
      <c r="G6" s="17"/>
      <c r="H6" s="17"/>
      <c r="I6" s="17"/>
      <c r="J6" s="17"/>
      <c r="K6" s="16" t="s">
        <v>17</v>
      </c>
      <c r="L6" s="16" t="s">
        <v>18</v>
      </c>
      <c r="M6" s="16" t="s">
        <v>19</v>
      </c>
      <c r="N6" s="35"/>
      <c r="O6" s="36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</row>
    <row r="7" s="3" customFormat="1" spans="1:15">
      <c r="A7" s="18">
        <v>1</v>
      </c>
      <c r="B7" s="19" t="s">
        <v>20</v>
      </c>
      <c r="C7" s="19" t="s">
        <v>21</v>
      </c>
      <c r="D7" s="19">
        <f>1000-10</f>
        <v>990</v>
      </c>
      <c r="E7" s="20">
        <v>10</v>
      </c>
      <c r="F7" s="21">
        <f t="shared" ref="F7:F21" si="0">D7/E7</f>
        <v>99</v>
      </c>
      <c r="G7" s="22">
        <v>5.7</v>
      </c>
      <c r="H7" s="22">
        <v>7.5</v>
      </c>
      <c r="I7" s="38">
        <f t="shared" ref="I7:I12" si="1">G7*F7</f>
        <v>564.3</v>
      </c>
      <c r="J7" s="38">
        <f t="shared" ref="J7:J12" si="2">H7*F7</f>
        <v>742.5</v>
      </c>
      <c r="K7" s="38">
        <v>42.5</v>
      </c>
      <c r="L7" s="38">
        <v>30</v>
      </c>
      <c r="M7" s="38">
        <v>24.5</v>
      </c>
      <c r="N7" s="39">
        <f t="shared" ref="N7:N12" si="3">K7*L7*M7/1000000</f>
        <v>0.0312375</v>
      </c>
      <c r="O7" s="39">
        <f t="shared" ref="O7:O12" si="4">N7*F7</f>
        <v>3.0925125</v>
      </c>
    </row>
    <row r="8" s="3" customFormat="1" spans="1:15">
      <c r="A8" s="18">
        <v>2</v>
      </c>
      <c r="B8" s="19" t="s">
        <v>20</v>
      </c>
      <c r="C8" s="19" t="s">
        <v>21</v>
      </c>
      <c r="D8" s="19">
        <v>5</v>
      </c>
      <c r="E8" s="20">
        <v>5</v>
      </c>
      <c r="F8" s="21">
        <v>1</v>
      </c>
      <c r="G8" s="22">
        <v>5.7</v>
      </c>
      <c r="H8" s="22">
        <v>7.5</v>
      </c>
      <c r="I8" s="38">
        <f t="shared" si="1"/>
        <v>5.7</v>
      </c>
      <c r="J8" s="38">
        <f t="shared" si="2"/>
        <v>7.5</v>
      </c>
      <c r="K8" s="38">
        <v>42.5</v>
      </c>
      <c r="L8" s="38">
        <v>30</v>
      </c>
      <c r="M8" s="38">
        <v>24.5</v>
      </c>
      <c r="N8" s="39">
        <f t="shared" si="3"/>
        <v>0.0312375</v>
      </c>
      <c r="O8" s="39">
        <f t="shared" si="4"/>
        <v>0.0312375</v>
      </c>
    </row>
    <row r="9" s="3" customFormat="1" ht="15" customHeight="1" spans="1:15">
      <c r="A9" s="18">
        <v>3</v>
      </c>
      <c r="B9" s="19" t="s">
        <v>22</v>
      </c>
      <c r="C9" s="19" t="s">
        <v>23</v>
      </c>
      <c r="D9" s="19">
        <f>500</f>
        <v>500</v>
      </c>
      <c r="E9" s="23">
        <v>10</v>
      </c>
      <c r="F9" s="21">
        <f t="shared" si="0"/>
        <v>50</v>
      </c>
      <c r="G9" s="22">
        <v>6.6</v>
      </c>
      <c r="H9" s="22">
        <v>8.6</v>
      </c>
      <c r="I9" s="38">
        <f t="shared" si="1"/>
        <v>330</v>
      </c>
      <c r="J9" s="38">
        <f t="shared" si="2"/>
        <v>430</v>
      </c>
      <c r="K9" s="38">
        <v>42.5</v>
      </c>
      <c r="L9" s="38">
        <v>30</v>
      </c>
      <c r="M9" s="38">
        <v>24.5</v>
      </c>
      <c r="N9" s="39">
        <f t="shared" si="3"/>
        <v>0.0312375</v>
      </c>
      <c r="O9" s="39">
        <f t="shared" si="4"/>
        <v>1.561875</v>
      </c>
    </row>
    <row r="10" s="3" customFormat="1" ht="15" customHeight="1" spans="1:15">
      <c r="A10" s="18">
        <v>4</v>
      </c>
      <c r="B10" s="19" t="s">
        <v>24</v>
      </c>
      <c r="C10" s="19" t="s">
        <v>25</v>
      </c>
      <c r="D10" s="24">
        <f>300</f>
        <v>300</v>
      </c>
      <c r="E10" s="23">
        <v>10</v>
      </c>
      <c r="F10" s="21">
        <f t="shared" si="0"/>
        <v>30</v>
      </c>
      <c r="G10" s="22">
        <v>7.4</v>
      </c>
      <c r="H10" s="22">
        <v>9.7</v>
      </c>
      <c r="I10" s="38">
        <f t="shared" si="1"/>
        <v>222</v>
      </c>
      <c r="J10" s="38">
        <f t="shared" si="2"/>
        <v>291</v>
      </c>
      <c r="K10" s="38">
        <v>49.5</v>
      </c>
      <c r="L10" s="38">
        <v>30</v>
      </c>
      <c r="M10" s="38">
        <v>24.5</v>
      </c>
      <c r="N10" s="39">
        <f t="shared" si="3"/>
        <v>0.0363825</v>
      </c>
      <c r="O10" s="39">
        <f t="shared" si="4"/>
        <v>1.091475</v>
      </c>
    </row>
    <row r="11" s="3" customFormat="1" spans="1:16">
      <c r="A11" s="18">
        <v>5</v>
      </c>
      <c r="B11" s="19" t="s">
        <v>26</v>
      </c>
      <c r="C11" s="19" t="s">
        <v>27</v>
      </c>
      <c r="D11" s="25">
        <v>54</v>
      </c>
      <c r="E11" s="21">
        <v>3</v>
      </c>
      <c r="F11" s="21">
        <f t="shared" si="0"/>
        <v>18</v>
      </c>
      <c r="G11" s="22">
        <v>15.1</v>
      </c>
      <c r="H11" s="22">
        <v>16.7</v>
      </c>
      <c r="I11" s="38">
        <f t="shared" si="1"/>
        <v>271.8</v>
      </c>
      <c r="J11" s="38">
        <f t="shared" si="2"/>
        <v>300.6</v>
      </c>
      <c r="K11" s="38">
        <v>49.3</v>
      </c>
      <c r="L11" s="38">
        <v>16.7</v>
      </c>
      <c r="M11" s="38">
        <v>36.4</v>
      </c>
      <c r="N11" s="39">
        <f t="shared" si="3"/>
        <v>0.029968484</v>
      </c>
      <c r="O11" s="39">
        <f t="shared" si="4"/>
        <v>0.539432712</v>
      </c>
      <c r="P11" s="3" t="s">
        <v>28</v>
      </c>
    </row>
    <row r="12" s="3" customFormat="1" ht="21" customHeight="1" spans="1:16">
      <c r="A12" s="18">
        <v>6</v>
      </c>
      <c r="B12" s="19" t="s">
        <v>29</v>
      </c>
      <c r="C12" s="19" t="s">
        <v>30</v>
      </c>
      <c r="D12" s="25">
        <v>150</v>
      </c>
      <c r="E12" s="21">
        <v>3</v>
      </c>
      <c r="F12" s="21">
        <f t="shared" si="0"/>
        <v>50</v>
      </c>
      <c r="G12" s="22">
        <v>15.1</v>
      </c>
      <c r="H12" s="22">
        <v>16.7</v>
      </c>
      <c r="I12" s="38">
        <f t="shared" si="1"/>
        <v>755</v>
      </c>
      <c r="J12" s="38">
        <f t="shared" si="2"/>
        <v>835</v>
      </c>
      <c r="K12" s="38">
        <v>49.3</v>
      </c>
      <c r="L12" s="38">
        <v>16.7</v>
      </c>
      <c r="M12" s="38">
        <v>36.4</v>
      </c>
      <c r="N12" s="39">
        <f t="shared" si="3"/>
        <v>0.029968484</v>
      </c>
      <c r="O12" s="39">
        <f t="shared" si="4"/>
        <v>1.4984242</v>
      </c>
      <c r="P12" s="3" t="s">
        <v>31</v>
      </c>
    </row>
    <row r="13" s="3" customFormat="1" ht="28.8" spans="1:15">
      <c r="A13" s="18">
        <v>7</v>
      </c>
      <c r="B13" s="19" t="s">
        <v>32</v>
      </c>
      <c r="C13" s="26" t="s">
        <v>33</v>
      </c>
      <c r="D13" s="19">
        <v>750</v>
      </c>
      <c r="E13" s="20">
        <v>25</v>
      </c>
      <c r="F13" s="21">
        <f t="shared" si="0"/>
        <v>30</v>
      </c>
      <c r="G13" s="22">
        <v>7.425</v>
      </c>
      <c r="H13" s="22">
        <v>9.9</v>
      </c>
      <c r="I13" s="38">
        <f t="shared" ref="I13:I23" si="5">G13*F13</f>
        <v>222.75</v>
      </c>
      <c r="J13" s="38">
        <f t="shared" ref="J13:J23" si="6">H13*F13</f>
        <v>297</v>
      </c>
      <c r="K13" s="38">
        <v>62.5</v>
      </c>
      <c r="L13" s="38">
        <v>35</v>
      </c>
      <c r="M13" s="38">
        <v>31</v>
      </c>
      <c r="N13" s="39">
        <f t="shared" ref="N13:N23" si="7">K13*L13*M13/1000000</f>
        <v>0.0678125</v>
      </c>
      <c r="O13" s="39">
        <f t="shared" ref="O13:O23" si="8">N13*F13</f>
        <v>2.034375</v>
      </c>
    </row>
    <row r="14" s="3" customFormat="1" ht="28.8" spans="1:15">
      <c r="A14" s="18">
        <v>8</v>
      </c>
      <c r="B14" s="19" t="s">
        <v>34</v>
      </c>
      <c r="C14" s="26" t="s">
        <v>35</v>
      </c>
      <c r="D14" s="19">
        <v>200</v>
      </c>
      <c r="E14" s="20">
        <v>25</v>
      </c>
      <c r="F14" s="21">
        <f t="shared" si="0"/>
        <v>8</v>
      </c>
      <c r="G14" s="22">
        <v>7.425</v>
      </c>
      <c r="H14" s="22">
        <v>9.9</v>
      </c>
      <c r="I14" s="38">
        <f t="shared" si="5"/>
        <v>59.4</v>
      </c>
      <c r="J14" s="38">
        <f t="shared" si="6"/>
        <v>79.2</v>
      </c>
      <c r="K14" s="38">
        <v>62.5</v>
      </c>
      <c r="L14" s="38">
        <v>35</v>
      </c>
      <c r="M14" s="38">
        <v>31</v>
      </c>
      <c r="N14" s="39">
        <f t="shared" si="7"/>
        <v>0.0678125</v>
      </c>
      <c r="O14" s="39">
        <f t="shared" si="8"/>
        <v>0.5425</v>
      </c>
    </row>
    <row r="15" s="3" customFormat="1" ht="28.8" spans="1:15">
      <c r="A15" s="18">
        <v>9</v>
      </c>
      <c r="B15" s="19" t="s">
        <v>36</v>
      </c>
      <c r="C15" s="26" t="s">
        <v>37</v>
      </c>
      <c r="D15" s="19">
        <v>1500</v>
      </c>
      <c r="E15" s="20">
        <v>15</v>
      </c>
      <c r="F15" s="21">
        <f t="shared" si="0"/>
        <v>100</v>
      </c>
      <c r="G15" s="22">
        <v>8.7</v>
      </c>
      <c r="H15" s="22">
        <v>11.8</v>
      </c>
      <c r="I15" s="38">
        <f t="shared" si="5"/>
        <v>870</v>
      </c>
      <c r="J15" s="38">
        <f t="shared" si="6"/>
        <v>1180</v>
      </c>
      <c r="K15" s="38">
        <v>122.5</v>
      </c>
      <c r="L15" s="38">
        <v>35</v>
      </c>
      <c r="M15" s="38">
        <v>20</v>
      </c>
      <c r="N15" s="39">
        <f t="shared" si="7"/>
        <v>0.08575</v>
      </c>
      <c r="O15" s="39">
        <f t="shared" si="8"/>
        <v>8.575</v>
      </c>
    </row>
    <row r="16" s="3" customFormat="1" ht="28.8" spans="1:15">
      <c r="A16" s="18">
        <v>10</v>
      </c>
      <c r="B16" s="19" t="s">
        <v>38</v>
      </c>
      <c r="C16" s="26" t="s">
        <v>39</v>
      </c>
      <c r="D16" s="24">
        <v>510</v>
      </c>
      <c r="E16" s="20">
        <v>15</v>
      </c>
      <c r="F16" s="21">
        <f t="shared" si="0"/>
        <v>34</v>
      </c>
      <c r="G16" s="22">
        <v>8.7</v>
      </c>
      <c r="H16" s="22">
        <v>11.8</v>
      </c>
      <c r="I16" s="38">
        <f t="shared" si="5"/>
        <v>295.8</v>
      </c>
      <c r="J16" s="38">
        <f t="shared" si="6"/>
        <v>401.2</v>
      </c>
      <c r="K16" s="38">
        <v>122.5</v>
      </c>
      <c r="L16" s="38">
        <v>35</v>
      </c>
      <c r="M16" s="38">
        <v>20</v>
      </c>
      <c r="N16" s="39">
        <f t="shared" si="7"/>
        <v>0.08575</v>
      </c>
      <c r="O16" s="39">
        <f t="shared" si="8"/>
        <v>2.9155</v>
      </c>
    </row>
    <row r="17" s="3" customFormat="1" ht="28.8" spans="1:15">
      <c r="A17" s="18">
        <v>11</v>
      </c>
      <c r="B17" s="19" t="s">
        <v>40</v>
      </c>
      <c r="C17" s="26" t="s">
        <v>41</v>
      </c>
      <c r="D17" s="19">
        <v>2010</v>
      </c>
      <c r="E17" s="20">
        <v>15</v>
      </c>
      <c r="F17" s="21">
        <f t="shared" si="0"/>
        <v>134</v>
      </c>
      <c r="G17" s="22">
        <v>8.7</v>
      </c>
      <c r="H17" s="22">
        <v>11.8</v>
      </c>
      <c r="I17" s="38">
        <f t="shared" si="5"/>
        <v>1165.8</v>
      </c>
      <c r="J17" s="38">
        <f t="shared" si="6"/>
        <v>1581.2</v>
      </c>
      <c r="K17" s="38">
        <v>122.5</v>
      </c>
      <c r="L17" s="38">
        <v>35</v>
      </c>
      <c r="M17" s="38">
        <v>20</v>
      </c>
      <c r="N17" s="39">
        <f t="shared" si="7"/>
        <v>0.08575</v>
      </c>
      <c r="O17" s="39">
        <f t="shared" si="8"/>
        <v>11.4905</v>
      </c>
    </row>
    <row r="18" s="3" customFormat="1" ht="28.8" spans="1:15">
      <c r="A18" s="18">
        <v>12</v>
      </c>
      <c r="B18" s="19" t="s">
        <v>42</v>
      </c>
      <c r="C18" s="26" t="s">
        <v>43</v>
      </c>
      <c r="D18" s="24">
        <v>1500</v>
      </c>
      <c r="E18" s="20">
        <v>25</v>
      </c>
      <c r="F18" s="21">
        <f t="shared" si="0"/>
        <v>60</v>
      </c>
      <c r="G18" s="22">
        <v>7.425</v>
      </c>
      <c r="H18" s="22">
        <v>9.9</v>
      </c>
      <c r="I18" s="38">
        <f t="shared" si="5"/>
        <v>445.5</v>
      </c>
      <c r="J18" s="38">
        <f t="shared" si="6"/>
        <v>594</v>
      </c>
      <c r="K18" s="38">
        <v>62.5</v>
      </c>
      <c r="L18" s="38">
        <v>35</v>
      </c>
      <c r="M18" s="38">
        <v>31</v>
      </c>
      <c r="N18" s="39">
        <f t="shared" si="7"/>
        <v>0.0678125</v>
      </c>
      <c r="O18" s="39">
        <f t="shared" si="8"/>
        <v>4.06875</v>
      </c>
    </row>
    <row r="19" s="3" customFormat="1" ht="43.2" spans="1:15">
      <c r="A19" s="18">
        <v>13</v>
      </c>
      <c r="B19" s="19" t="s">
        <v>44</v>
      </c>
      <c r="C19" s="26" t="s">
        <v>45</v>
      </c>
      <c r="D19" s="19">
        <v>5000</v>
      </c>
      <c r="E19" s="20">
        <v>100</v>
      </c>
      <c r="F19" s="21">
        <f t="shared" si="0"/>
        <v>50</v>
      </c>
      <c r="G19" s="22">
        <v>2.7</v>
      </c>
      <c r="H19" s="22">
        <v>4.8</v>
      </c>
      <c r="I19" s="38">
        <f t="shared" si="5"/>
        <v>135</v>
      </c>
      <c r="J19" s="38">
        <f t="shared" si="6"/>
        <v>240</v>
      </c>
      <c r="K19" s="38">
        <v>56.5</v>
      </c>
      <c r="L19" s="38">
        <v>27.5</v>
      </c>
      <c r="M19" s="38">
        <v>14</v>
      </c>
      <c r="N19" s="39">
        <f t="shared" si="7"/>
        <v>0.0217525</v>
      </c>
      <c r="O19" s="39">
        <f t="shared" si="8"/>
        <v>1.087625</v>
      </c>
    </row>
    <row r="20" s="3" customFormat="1" ht="43.2" spans="1:15">
      <c r="A20" s="18">
        <v>14</v>
      </c>
      <c r="B20" s="19" t="s">
        <v>46</v>
      </c>
      <c r="C20" s="26" t="s">
        <v>47</v>
      </c>
      <c r="D20" s="19">
        <v>4000</v>
      </c>
      <c r="E20" s="20">
        <v>100</v>
      </c>
      <c r="F20" s="21">
        <f t="shared" si="0"/>
        <v>40</v>
      </c>
      <c r="G20" s="22">
        <v>2.7</v>
      </c>
      <c r="H20" s="22">
        <v>4.8</v>
      </c>
      <c r="I20" s="38">
        <f t="shared" si="5"/>
        <v>108</v>
      </c>
      <c r="J20" s="38">
        <f t="shared" si="6"/>
        <v>192</v>
      </c>
      <c r="K20" s="38">
        <v>56.5</v>
      </c>
      <c r="L20" s="38">
        <v>27.5</v>
      </c>
      <c r="M20" s="38">
        <v>14</v>
      </c>
      <c r="N20" s="39">
        <f t="shared" si="7"/>
        <v>0.0217525</v>
      </c>
      <c r="O20" s="39">
        <f t="shared" si="8"/>
        <v>0.8701</v>
      </c>
    </row>
    <row r="21" s="3" customFormat="1" ht="28.8" spans="1:15">
      <c r="A21" s="18">
        <v>15</v>
      </c>
      <c r="B21" s="19" t="s">
        <v>48</v>
      </c>
      <c r="C21" s="26" t="s">
        <v>49</v>
      </c>
      <c r="D21" s="19">
        <v>2000</v>
      </c>
      <c r="E21" s="20">
        <v>10</v>
      </c>
      <c r="F21" s="21">
        <f t="shared" si="0"/>
        <v>200</v>
      </c>
      <c r="G21" s="22">
        <v>1.6</v>
      </c>
      <c r="H21" s="22">
        <v>3.2</v>
      </c>
      <c r="I21" s="38">
        <f t="shared" si="5"/>
        <v>320</v>
      </c>
      <c r="J21" s="38">
        <f t="shared" si="6"/>
        <v>640</v>
      </c>
      <c r="K21" s="38">
        <v>64</v>
      </c>
      <c r="L21" s="38">
        <v>26.5</v>
      </c>
      <c r="M21" s="38">
        <v>23</v>
      </c>
      <c r="N21" s="39">
        <f t="shared" si="7"/>
        <v>0.039008</v>
      </c>
      <c r="O21" s="39">
        <f t="shared" si="8"/>
        <v>7.8016</v>
      </c>
    </row>
    <row r="22" s="4" customFormat="1" ht="30" customHeight="1" spans="1:221">
      <c r="A22" s="27"/>
      <c r="B22" s="7"/>
      <c r="C22" s="7" t="s">
        <v>50</v>
      </c>
      <c r="D22" s="28">
        <f>SUM(D7:D21)</f>
        <v>19469</v>
      </c>
      <c r="E22" s="28"/>
      <c r="F22" s="28">
        <f>SUM(F7:F21)</f>
        <v>904</v>
      </c>
      <c r="G22" s="28"/>
      <c r="H22" s="28"/>
      <c r="I22" s="28"/>
      <c r="J22" s="28">
        <f>SUM(J7:J21)</f>
        <v>7811.2</v>
      </c>
      <c r="K22" s="28"/>
      <c r="L22" s="28"/>
      <c r="M22" s="28"/>
      <c r="N22" s="28"/>
      <c r="O22" s="28">
        <f>SUM(O7:O21)</f>
        <v>47.200906912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</row>
    <row r="23" s="5" customFormat="1" ht="14.4" spans="1:1">
      <c r="A23" s="29"/>
    </row>
    <row r="24" s="5" customFormat="1" ht="14.4" spans="1:1">
      <c r="A24" s="29"/>
    </row>
    <row r="25" s="5" customFormat="1" ht="14.4" spans="1:1">
      <c r="A25" s="29"/>
    </row>
    <row r="26" s="5" customFormat="1" ht="14.4" spans="1:1">
      <c r="A26" s="29"/>
    </row>
    <row r="27" s="5" customFormat="1" ht="14.4" spans="1:1">
      <c r="A27" s="29"/>
    </row>
    <row r="28" s="5" customFormat="1" ht="14.4" spans="1:1">
      <c r="A28" s="29"/>
    </row>
    <row r="29" s="5" customFormat="1" ht="14.4" spans="1:1">
      <c r="A29" s="29"/>
    </row>
    <row r="30" s="5" customFormat="1" ht="14.4" spans="1:1">
      <c r="A30" s="29"/>
    </row>
    <row r="31" s="5" customFormat="1" ht="14.4" spans="1:1">
      <c r="A31" s="29"/>
    </row>
    <row r="32" s="5" customFormat="1" ht="14.4" spans="1:1">
      <c r="A32" s="29"/>
    </row>
    <row r="33" s="5" customFormat="1" ht="14.4"/>
    <row r="34" s="5" customFormat="1" ht="14.4"/>
    <row r="35" s="5" customFormat="1" ht="14.4"/>
    <row r="36" s="5" customFormat="1" ht="14.4"/>
    <row r="37" s="5" customFormat="1" ht="14.4"/>
    <row r="38" s="5" customFormat="1" ht="14.4"/>
    <row r="39" s="5" customFormat="1" ht="14.4"/>
    <row r="40" s="5" customFormat="1" ht="14.4"/>
    <row r="41" s="5" customFormat="1" ht="14.4"/>
    <row r="42" s="5" customFormat="1" ht="14.4"/>
    <row r="55" s="3" customFormat="1" spans="3:3">
      <c r="C55" s="30"/>
    </row>
  </sheetData>
  <mergeCells count="17">
    <mergeCell ref="A1:O1"/>
    <mergeCell ref="A2:O2"/>
    <mergeCell ref="A3:O3"/>
    <mergeCell ref="A4:O4"/>
    <mergeCell ref="K5:M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O5:O6"/>
  </mergeCell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No1 jordan container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</cp:lastModifiedBy>
  <dcterms:created xsi:type="dcterms:W3CDTF">2024-08-21T14:55:00Z</dcterms:created>
  <dcterms:modified xsi:type="dcterms:W3CDTF">2024-08-26T12:41:44Z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DD9FFB7EF91144129E93B0B9940EBE5D_13</vt:lpwstr>
  </property>
  <property fmtid="{D5CDD505-2E9C-101B-9397-08002B2CF9AE}" pid="3" name="KSOProductBuildVer">
    <vt:lpwstr>2052-12.1.0.17827</vt:lpwstr>
  </property>
</Properties>
</file>