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/>
  <mc:AlternateContent xmlns:mc="http://schemas.openxmlformats.org/markup-compatibility/2006">
    <mc:Choice Requires="x15">
      <x15ac:absPath xmlns:x15ac="http://schemas.microsoft.com/office/spreadsheetml/2010/11/ac" url="O:\24. E-series Logistic\2024\Containers\413   Myga\"/>
    </mc:Choice>
  </mc:AlternateContent>
  <xr:revisionPtr revIDLastSave="0" documentId="8_{5D3D754C-F273-4A91-801A-AB076F9BDE1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 china stock" sheetId="4" r:id="rId1"/>
  </sheets>
  <definedNames>
    <definedName name="_xlnm._FilterDatabase" localSheetId="0" hidden="1">'In china stock'!$A$5:$C$73</definedName>
    <definedName name="_xlnm.Criteria" localSheetId="0">'In china stock'!#REF!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76" i="4" l="1"/>
  <c r="J176" i="4"/>
  <c r="I176" i="4"/>
  <c r="F176" i="4"/>
  <c r="D176" i="4"/>
  <c r="O174" i="4"/>
  <c r="N174" i="4"/>
  <c r="J174" i="4"/>
  <c r="I174" i="4"/>
  <c r="F174" i="4"/>
  <c r="O173" i="4"/>
  <c r="N173" i="4"/>
  <c r="J173" i="4"/>
  <c r="I173" i="4"/>
  <c r="F173" i="4"/>
  <c r="O171" i="4"/>
  <c r="N171" i="4"/>
  <c r="J171" i="4"/>
  <c r="I171" i="4"/>
  <c r="O166" i="4"/>
  <c r="N166" i="4"/>
  <c r="J166" i="4"/>
  <c r="I166" i="4"/>
  <c r="O154" i="4"/>
  <c r="N154" i="4"/>
  <c r="J154" i="4"/>
  <c r="I154" i="4"/>
  <c r="O152" i="4"/>
  <c r="N152" i="4"/>
  <c r="O151" i="4"/>
  <c r="N151" i="4"/>
  <c r="J151" i="4"/>
  <c r="I151" i="4"/>
  <c r="O150" i="4"/>
  <c r="N150" i="4"/>
  <c r="J150" i="4"/>
  <c r="I150" i="4"/>
  <c r="O138" i="4"/>
  <c r="N138" i="4"/>
  <c r="J138" i="4"/>
  <c r="I138" i="4"/>
  <c r="O137" i="4"/>
  <c r="N137" i="4"/>
  <c r="J137" i="4"/>
  <c r="I137" i="4"/>
  <c r="D137" i="4"/>
  <c r="O136" i="4"/>
  <c r="N136" i="4"/>
  <c r="J136" i="4"/>
  <c r="I136" i="4"/>
  <c r="D136" i="4"/>
  <c r="O135" i="4"/>
  <c r="N135" i="4"/>
  <c r="J135" i="4"/>
  <c r="I135" i="4"/>
  <c r="D135" i="4"/>
  <c r="O134" i="4"/>
  <c r="N134" i="4"/>
  <c r="J134" i="4"/>
  <c r="I134" i="4"/>
  <c r="D134" i="4"/>
  <c r="O133" i="4"/>
  <c r="N133" i="4"/>
  <c r="J133" i="4"/>
  <c r="I133" i="4"/>
  <c r="D133" i="4"/>
  <c r="O132" i="4"/>
  <c r="N132" i="4"/>
  <c r="J132" i="4"/>
  <c r="I132" i="4"/>
  <c r="D132" i="4"/>
  <c r="O131" i="4"/>
  <c r="N131" i="4"/>
  <c r="J131" i="4"/>
  <c r="I131" i="4"/>
  <c r="D131" i="4"/>
  <c r="O130" i="4"/>
  <c r="N130" i="4"/>
  <c r="J130" i="4"/>
  <c r="I130" i="4"/>
  <c r="D130" i="4"/>
  <c r="O129" i="4"/>
  <c r="N129" i="4"/>
  <c r="J129" i="4"/>
  <c r="I129" i="4"/>
  <c r="D129" i="4"/>
  <c r="O128" i="4"/>
  <c r="N128" i="4"/>
  <c r="J128" i="4"/>
  <c r="I128" i="4"/>
  <c r="D128" i="4"/>
  <c r="O127" i="4"/>
  <c r="N127" i="4"/>
  <c r="J127" i="4"/>
  <c r="I127" i="4"/>
  <c r="D127" i="4"/>
  <c r="O126" i="4"/>
  <c r="N126" i="4"/>
  <c r="J126" i="4"/>
  <c r="I126" i="4"/>
  <c r="D126" i="4"/>
  <c r="O125" i="4"/>
  <c r="N125" i="4"/>
  <c r="J125" i="4"/>
  <c r="I125" i="4"/>
  <c r="D125" i="4"/>
  <c r="O124" i="4"/>
  <c r="N124" i="4"/>
  <c r="J124" i="4"/>
  <c r="I124" i="4"/>
  <c r="D124" i="4"/>
  <c r="O123" i="4"/>
  <c r="N123" i="4"/>
  <c r="J123" i="4"/>
  <c r="I123" i="4"/>
  <c r="D123" i="4"/>
  <c r="O122" i="4"/>
  <c r="N122" i="4"/>
  <c r="J122" i="4"/>
  <c r="I122" i="4"/>
  <c r="D122" i="4"/>
  <c r="O121" i="4"/>
  <c r="N121" i="4"/>
  <c r="J121" i="4"/>
  <c r="I121" i="4"/>
  <c r="O108" i="4"/>
  <c r="N108" i="4"/>
  <c r="O106" i="4"/>
  <c r="N106" i="4"/>
  <c r="J106" i="4"/>
  <c r="I106" i="4"/>
  <c r="E102" i="4"/>
  <c r="D102" i="4"/>
  <c r="E101" i="4"/>
  <c r="D101" i="4"/>
  <c r="E100" i="4"/>
  <c r="D100" i="4"/>
  <c r="O99" i="4"/>
  <c r="N99" i="4"/>
  <c r="J99" i="4"/>
  <c r="I99" i="4"/>
  <c r="E99" i="4"/>
  <c r="D99" i="4"/>
  <c r="O97" i="4"/>
  <c r="N97" i="4"/>
  <c r="O90" i="4"/>
  <c r="N90" i="4"/>
  <c r="J90" i="4"/>
  <c r="I90" i="4"/>
  <c r="O85" i="4"/>
  <c r="N85" i="4"/>
  <c r="J85" i="4"/>
  <c r="I85" i="4"/>
  <c r="O83" i="4"/>
  <c r="N83" i="4"/>
  <c r="J83" i="4"/>
  <c r="I83" i="4"/>
  <c r="O81" i="4"/>
  <c r="N81" i="4"/>
  <c r="J81" i="4"/>
  <c r="I81" i="4"/>
  <c r="O79" i="4"/>
  <c r="N79" i="4"/>
  <c r="J79" i="4"/>
  <c r="I79" i="4"/>
  <c r="O77" i="4"/>
  <c r="N77" i="4"/>
  <c r="J77" i="4"/>
  <c r="I77" i="4"/>
  <c r="O76" i="4"/>
  <c r="N76" i="4"/>
  <c r="J76" i="4"/>
  <c r="I76" i="4"/>
  <c r="O75" i="4"/>
  <c r="N75" i="4"/>
  <c r="J75" i="4"/>
  <c r="I75" i="4"/>
  <c r="O74" i="4"/>
  <c r="N74" i="4"/>
  <c r="J74" i="4"/>
  <c r="I74" i="4"/>
  <c r="O70" i="4"/>
  <c r="N70" i="4"/>
  <c r="O63" i="4"/>
  <c r="N63" i="4"/>
  <c r="D62" i="4"/>
  <c r="D61" i="4"/>
  <c r="O41" i="4"/>
  <c r="N41" i="4"/>
  <c r="O40" i="4"/>
  <c r="N40" i="4"/>
  <c r="J40" i="4"/>
  <c r="I40" i="4"/>
  <c r="O37" i="4"/>
  <c r="N37" i="4"/>
  <c r="O34" i="4"/>
  <c r="N34" i="4"/>
  <c r="O18" i="4"/>
  <c r="N18" i="4"/>
  <c r="J18" i="4"/>
  <c r="I18" i="4"/>
  <c r="O16" i="4"/>
  <c r="N16" i="4"/>
  <c r="J16" i="4"/>
  <c r="I16" i="4"/>
  <c r="O14" i="4"/>
  <c r="N14" i="4"/>
  <c r="J14" i="4"/>
  <c r="I14" i="4"/>
  <c r="O10" i="4"/>
  <c r="N10" i="4"/>
  <c r="J10" i="4"/>
  <c r="I10" i="4"/>
  <c r="O9" i="4"/>
  <c r="N9" i="4"/>
  <c r="J9" i="4"/>
  <c r="I9" i="4"/>
  <c r="O8" i="4"/>
  <c r="N8" i="4"/>
  <c r="J8" i="4"/>
  <c r="I8" i="4"/>
  <c r="O6" i="4"/>
  <c r="N6" i="4"/>
  <c r="J6" i="4"/>
  <c r="I6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Yannice</author>
  </authors>
  <commentList>
    <comment ref="D4" authorId="0" shapeId="0" xr:uid="{00000000-0006-0000-0000-000001000000}">
      <text>
        <r>
          <rPr>
            <b/>
            <sz val="9"/>
            <rFont val="宋体"/>
            <charset val="134"/>
          </rPr>
          <t>订单数量=装箱数 *箱数</t>
        </r>
        <r>
          <rPr>
            <sz val="9"/>
            <rFont val="宋体"/>
            <charset val="134"/>
          </rPr>
          <t xml:space="preserve">
</t>
        </r>
      </text>
    </comment>
    <comment ref="E4" authorId="0" shapeId="0" xr:uid="{00000000-0006-0000-0000-000002000000}">
      <text>
        <r>
          <rPr>
            <sz val="9"/>
            <rFont val="宋体"/>
            <charset val="134"/>
          </rPr>
          <t>每箱每一款的数量</t>
        </r>
      </text>
    </comment>
    <comment ref="G4" authorId="0" shapeId="0" xr:uid="{00000000-0006-0000-0000-000003000000}">
      <text>
        <r>
          <rPr>
            <b/>
            <sz val="9"/>
            <rFont val="宋体"/>
            <charset val="134"/>
          </rPr>
          <t>每一箱的净重</t>
        </r>
      </text>
    </comment>
    <comment ref="H4" authorId="0" shapeId="0" xr:uid="{00000000-0006-0000-0000-000004000000}">
      <text>
        <r>
          <rPr>
            <b/>
            <sz val="9"/>
            <rFont val="宋体"/>
            <charset val="134"/>
          </rPr>
          <t>每一箱的毛重</t>
        </r>
      </text>
    </comment>
    <comment ref="I4" authorId="0" shapeId="0" xr:uid="{00000000-0006-0000-0000-000005000000}">
      <text>
        <r>
          <rPr>
            <b/>
            <sz val="9"/>
            <rFont val="宋体"/>
            <charset val="134"/>
          </rPr>
          <t>总净重=净重*箱数</t>
        </r>
      </text>
    </comment>
    <comment ref="J4" authorId="0" shapeId="0" xr:uid="{00000000-0006-0000-0000-000006000000}">
      <text>
        <r>
          <rPr>
            <b/>
            <sz val="9"/>
            <rFont val="宋体"/>
            <charset val="134"/>
          </rPr>
          <t>总毛重=毛重*箱数</t>
        </r>
      </text>
    </comment>
    <comment ref="N4" authorId="0" shapeId="0" xr:uid="{00000000-0006-0000-0000-000007000000}">
      <text>
        <r>
          <rPr>
            <b/>
            <sz val="9"/>
            <rFont val="宋体"/>
            <charset val="134"/>
          </rPr>
          <t>每一箱的体积=长*宽*高/1000000</t>
        </r>
      </text>
    </comment>
    <comment ref="O4" authorId="0" shapeId="0" xr:uid="{00000000-0006-0000-0000-000008000000}">
      <text>
        <r>
          <rPr>
            <b/>
            <sz val="9"/>
            <rFont val="宋体"/>
            <charset val="134"/>
          </rPr>
          <t>总体积=体积*箱数</t>
        </r>
      </text>
    </comment>
    <comment ref="P4" authorId="0" shapeId="0" xr:uid="{00000000-0006-0000-0000-000009000000}">
      <text>
        <r>
          <rPr>
            <b/>
            <sz val="9"/>
            <rFont val="宋体"/>
            <charset val="134"/>
          </rPr>
          <t>总体积=体积*箱数</t>
        </r>
      </text>
    </comment>
  </commentList>
</comments>
</file>

<file path=xl/sharedStrings.xml><?xml version="1.0" encoding="utf-8"?>
<sst xmlns="http://schemas.openxmlformats.org/spreadsheetml/2006/main" count="448" uniqueCount="303">
  <si>
    <t>ATC MIDDLE EAST FZCO LIMITED</t>
  </si>
  <si>
    <r>
      <rPr>
        <sz val="10"/>
        <rFont val="Verdana"/>
      </rPr>
      <t>ADD</t>
    </r>
    <r>
      <rPr>
        <sz val="10"/>
        <rFont val="宋体"/>
        <charset val="134"/>
      </rPr>
      <t>：</t>
    </r>
    <r>
      <rPr>
        <sz val="10"/>
        <rFont val="Verdana"/>
      </rPr>
      <t>RM 023 9/F BLK G KWAI SHING IND BLDG (STAGE 2 ) 42-46 TAI LIN PAI RD KWAI CHUNG NT
ATTN:ECHO CHAN
TEL:008615018796671</t>
    </r>
  </si>
  <si>
    <t>PACKING LIST</t>
  </si>
  <si>
    <t>code</t>
  </si>
  <si>
    <t>Photo</t>
  </si>
  <si>
    <t xml:space="preserve">description </t>
  </si>
  <si>
    <r>
      <rPr>
        <b/>
        <sz val="12"/>
        <rFont val="Arial"/>
      </rPr>
      <t>QUANTITY</t>
    </r>
    <r>
      <rPr>
        <b/>
        <sz val="12"/>
        <rFont val="黑体"/>
        <charset val="134"/>
      </rPr>
      <t>订单数量</t>
    </r>
  </si>
  <si>
    <r>
      <rPr>
        <b/>
        <sz val="12"/>
        <rFont val="Arial"/>
      </rPr>
      <t xml:space="preserve">QTY/CTN        </t>
    </r>
    <r>
      <rPr>
        <b/>
        <sz val="12"/>
        <rFont val="黑体"/>
        <charset val="134"/>
      </rPr>
      <t>装箱数</t>
    </r>
  </si>
  <si>
    <r>
      <rPr>
        <b/>
        <sz val="12"/>
        <rFont val="Arial"/>
      </rPr>
      <t>CTN</t>
    </r>
    <r>
      <rPr>
        <b/>
        <sz val="12"/>
        <rFont val="黑体"/>
        <charset val="134"/>
      </rPr>
      <t>箱数</t>
    </r>
  </si>
  <si>
    <r>
      <rPr>
        <b/>
        <sz val="12"/>
        <rFont val="Arial"/>
      </rPr>
      <t>N.W</t>
    </r>
    <r>
      <rPr>
        <b/>
        <sz val="12"/>
        <rFont val="黑体"/>
        <charset val="134"/>
      </rPr>
      <t>净重</t>
    </r>
  </si>
  <si>
    <r>
      <rPr>
        <b/>
        <sz val="12"/>
        <rFont val="Arial"/>
      </rPr>
      <t>G.W</t>
    </r>
    <r>
      <rPr>
        <b/>
        <sz val="12"/>
        <rFont val="黑体"/>
        <charset val="134"/>
      </rPr>
      <t>毛重</t>
    </r>
  </si>
  <si>
    <r>
      <rPr>
        <b/>
        <sz val="12"/>
        <rFont val="Arial"/>
      </rPr>
      <t>Total N.W.</t>
    </r>
    <r>
      <rPr>
        <b/>
        <sz val="12"/>
        <rFont val="宋体"/>
        <charset val="134"/>
      </rPr>
      <t>总净重</t>
    </r>
  </si>
  <si>
    <r>
      <rPr>
        <b/>
        <sz val="12"/>
        <rFont val="Arial"/>
      </rPr>
      <t>Total G.W.</t>
    </r>
    <r>
      <rPr>
        <b/>
        <sz val="12"/>
        <rFont val="宋体"/>
        <charset val="134"/>
      </rPr>
      <t>总毛重</t>
    </r>
  </si>
  <si>
    <r>
      <rPr>
        <b/>
        <sz val="12"/>
        <rFont val="Arial"/>
      </rPr>
      <t>CTN SIZE</t>
    </r>
    <r>
      <rPr>
        <b/>
        <sz val="12"/>
        <rFont val="黑体"/>
        <charset val="134"/>
      </rPr>
      <t>外箱尺寸</t>
    </r>
    <r>
      <rPr>
        <b/>
        <sz val="12"/>
        <rFont val="Arial"/>
      </rPr>
      <t>CM</t>
    </r>
  </si>
  <si>
    <r>
      <rPr>
        <b/>
        <sz val="12"/>
        <rFont val="Arial"/>
      </rPr>
      <t xml:space="preserve">Volume  </t>
    </r>
    <r>
      <rPr>
        <b/>
        <sz val="12"/>
        <rFont val="宋体"/>
        <charset val="134"/>
      </rPr>
      <t>体积</t>
    </r>
  </si>
  <si>
    <r>
      <rPr>
        <b/>
        <sz val="12"/>
        <rFont val="Arial"/>
      </rPr>
      <t xml:space="preserve">Total Volume  </t>
    </r>
    <r>
      <rPr>
        <b/>
        <sz val="12"/>
        <rFont val="宋体"/>
        <charset val="134"/>
      </rPr>
      <t>总体积</t>
    </r>
  </si>
  <si>
    <t>箱号</t>
  </si>
  <si>
    <r>
      <rPr>
        <b/>
        <sz val="12"/>
        <rFont val="Arial"/>
      </rPr>
      <t>L</t>
    </r>
    <r>
      <rPr>
        <b/>
        <sz val="12"/>
        <rFont val="黑体"/>
        <charset val="134"/>
      </rPr>
      <t>长</t>
    </r>
  </si>
  <si>
    <r>
      <rPr>
        <b/>
        <sz val="12"/>
        <rFont val="Arial"/>
      </rPr>
      <t>W</t>
    </r>
    <r>
      <rPr>
        <b/>
        <sz val="12"/>
        <rFont val="黑体"/>
        <charset val="134"/>
      </rPr>
      <t>宽</t>
    </r>
  </si>
  <si>
    <r>
      <rPr>
        <b/>
        <sz val="12"/>
        <rFont val="Arial"/>
      </rPr>
      <t>H</t>
    </r>
    <r>
      <rPr>
        <b/>
        <sz val="12"/>
        <rFont val="黑体"/>
        <charset val="134"/>
      </rPr>
      <t>高</t>
    </r>
  </si>
  <si>
    <t>029993</t>
  </si>
  <si>
    <t>Inground LightLED by Osram22.5w, 1658lmDC24V4000K, CRI&gt;80, 120°IP 65, IK 10Dimension 21.3*26.1*1500mm5 years warrenty</t>
  </si>
  <si>
    <t>029996</t>
  </si>
  <si>
    <t>Inground LightLED by Osram40w, 2800lmDC24V3000K, CRI&gt;80, 120°IP 65, IK 10Dimension 21.3*26.1*2000mm5 years warrenty</t>
  </si>
  <si>
    <t>018898</t>
  </si>
  <si>
    <t>POST TOP LIGHT LED by Philips2*18w, 1250 lmAC 220-240v3000k, CRI&gt;≥70IP 65, IK 06Dimension D160 x H20005 years warrenty</t>
  </si>
  <si>
    <t xml:space="preserve">Part 2 for 018898 </t>
  </si>
  <si>
    <t>Part 2 for 018898 POST TOP LIGHT</t>
  </si>
  <si>
    <t>023539</t>
  </si>
  <si>
    <t>Pixel LightLED by Osram3w, 240 lmDC 24v3000k, CRI&gt;80IP 66Dimension D60 x H263 years warrenty</t>
  </si>
  <si>
    <t>023543</t>
  </si>
  <si>
    <t>Pixel LightLED by Osram3wDC 24vRGBW, CRI&gt;80IP 66Dimension D60 x H26</t>
  </si>
  <si>
    <t>023540</t>
  </si>
  <si>
    <t>Pixel LightLED by Osram3w, 253lmDc 24v4000k, CRI&gt;80IP 66Dimension D60 x H263 years warrenty</t>
  </si>
  <si>
    <t>023542</t>
  </si>
  <si>
    <t>Pixel LightLED by Osram3w, 280lmDC 24v6000k, CRI&gt;80IP 66Dimension D60 x H263 years warrenty</t>
  </si>
  <si>
    <t>Sert Tri-Proof - Led By OSRAM, Powered By OSRAM 40W, 4000lum ,AC 220-240V, 4000K , IP 65, CRI &gt; 80, 140° - Rectangular W104 x L1285 x H62
White / ABS (Housing) 5Years Warranty</t>
  </si>
  <si>
    <t>041547</t>
  </si>
  <si>
    <t>Lovo Tri-Proof
72W,AC 220-240VIP 65, 120° -
Rectangular W95 x L1285 x H62
White / HIPS (Housing)
5Years Warranty</t>
  </si>
  <si>
    <t>PR-0761-B</t>
  </si>
  <si>
    <t>Track Rail -Black
4 wires (3-Circuit) Surface Mounted Track Rail 
1m
Dimension 35.2 x 35.5 x 1000 mm</t>
  </si>
  <si>
    <t>PR-0761-W</t>
  </si>
  <si>
    <t>Track Rail -White
4 wires (3-Circuit) Surface Mounted Track Rail 
1m
Dimension 35.2 x 35.5 x 1000 mm</t>
  </si>
  <si>
    <t>PR-0769-B</t>
  </si>
  <si>
    <t>Accessory -Black
4 wires (3-Circuit) Power connector</t>
  </si>
  <si>
    <t>PR-0770-B</t>
  </si>
  <si>
    <t>Accessory -Black
4 wires (3-Circuit) End Cap</t>
  </si>
  <si>
    <t>PR-0771-B</t>
  </si>
  <si>
    <t>Accessory-Black
4 wires (3-Circuit) I shape connector</t>
  </si>
  <si>
    <t>PR-0772-B</t>
  </si>
  <si>
    <t>Accessory -Black
4 wires (3-Circuit) L shape connector</t>
  </si>
  <si>
    <t>PR-0773-B</t>
  </si>
  <si>
    <t>Accessory -Black
4 wires (3-Circuit) T shape connector</t>
  </si>
  <si>
    <t>PR-0774-B</t>
  </si>
  <si>
    <t>Accessory -Black
4 wires (3-Circuit) X shape connector</t>
  </si>
  <si>
    <t>PR-0775-B</t>
  </si>
  <si>
    <t>Accessory -Black
4 wires (3-Circuit) Flexible connector</t>
  </si>
  <si>
    <t>PR-0776-B</t>
  </si>
  <si>
    <t>Accessory -Black
4 wires (3-Circuit) Suspension kit with 1.5M 
wire</t>
  </si>
  <si>
    <t>PR-0769-W</t>
  </si>
  <si>
    <t>Accessory -White
4 wires (3-Circuit) Power connector</t>
  </si>
  <si>
    <t>PR-0770-W</t>
  </si>
  <si>
    <t>Accessory -White
4 wires (3-Circuit) End Cap</t>
  </si>
  <si>
    <t>PR-0771-W</t>
  </si>
  <si>
    <t>Accessory-White
4 wires (3-Circuit) I shape connector</t>
  </si>
  <si>
    <t>PR-0772-W</t>
  </si>
  <si>
    <t>Accessory -White
4 wires (3-Circuit) L shape connector</t>
  </si>
  <si>
    <t>PR-0773-W</t>
  </si>
  <si>
    <t>Accessory -White
4 wires (3-Circuit) T shape connector</t>
  </si>
  <si>
    <t>PR-0774-W</t>
  </si>
  <si>
    <t>Accessory -White
4 wires (3-Circuit) X shape connector</t>
  </si>
  <si>
    <t>PR-0775-W</t>
  </si>
  <si>
    <t>Accessory -White
4 wires (3-Circuit) Flexible connector</t>
  </si>
  <si>
    <t>PR-0776-W</t>
  </si>
  <si>
    <t>Accessory -White
4 wires (3-Circuit) Suspension kit with 1.5M 
wire</t>
  </si>
  <si>
    <t>035721</t>
  </si>
  <si>
    <t>Novo LED Downlight,LED by Cree,Powered by Osram,15, 1061lm,AC220-240V,5000K, CRI&gt;90, 60°,IP 54,Dimension W110 x L110 x H59,3years warrenty</t>
  </si>
  <si>
    <t>035752</t>
  </si>
  <si>
    <t>Novo LED Downlight,LED by Cree,Powered by Osram,25, 1596lm,AC220-240V,3000K, CRI&gt;90, 45°,IP 54,Dimension W165 x L165 x H80,3years warrenty</t>
  </si>
  <si>
    <t>035785</t>
  </si>
  <si>
    <t xml:space="preserve">Novo LED Downlight,LED by Cree, Powered by Osram.42, 2822lm,AC220-240V,4000K, CRI&gt;90, 60°,IP 54,Dimension W220 x L220 x H90,3years years </t>
  </si>
  <si>
    <t>PR-1401</t>
  </si>
  <si>
    <t>DOWNLIGHT FIXTURES Application: MR16 /  GU10 Material: Pure Aluminium Body Color: White /  Black IP Rating: IP20,Angle: Fixed,Diameter: 80mm,Height: 135mm</t>
  </si>
  <si>
    <t>PR-1404</t>
  </si>
  <si>
    <t>DOWNLIGHT FIXTURES Application: MR16 /  GU10 Material: Pure Aluminium Body Color: White /  Black IP Rating: IP20,Angle: Fixed,Diameter: 80*80mm,Height: 135mm</t>
  </si>
  <si>
    <t>PR-1394</t>
  </si>
  <si>
    <t>DOWNLIGHT FIXTURES Application: MR16 / GU10 Material:Pure Aluminium Body Color: White / Black IP Rating :IP65,Angle : Fixed,Diameter :94*94mm,Height:90mm</t>
  </si>
  <si>
    <t>033357</t>
  </si>
  <si>
    <t>Eos Track LightLED by Cree Powered by Tridonic20w, 1710 lmAC220-240v3000k, CRI&gt;	80, 38°IP 20Dimension D95xH237mm5 years warrenty</t>
  </si>
  <si>
    <t>10</t>
  </si>
  <si>
    <t>030724</t>
  </si>
  <si>
    <t>Ceiling light18w, 1440lmAC220-240v4000k, CRI&gt;80, 120°IP 44DimmbleDimension D330 x H953 years warrenty</t>
  </si>
  <si>
    <t>024920-C</t>
  </si>
  <si>
    <t>Ceiling light30w, 2016lmAC220-240v 4000k, CRI&gt;90, 120 degreeIP 44 Dimension Φ 380 x H 955years years warrenty</t>
  </si>
  <si>
    <t>024910-C</t>
  </si>
  <si>
    <t>Ceiling light25w, 1680lmAC220-240v 4000k, CRI&gt;90, 120 degreeIP 44 Dimension Φ 380 x H 955years years warrenty</t>
  </si>
  <si>
    <t>004591-C</t>
  </si>
  <si>
    <t>Ceiling light36w, 2880lmAC220-240v 4000k, CRI&gt;80, 120 degreeIP 20 Dimension 480*480*805years years warrenty</t>
  </si>
  <si>
    <t>PR-0215 without logo</t>
  </si>
  <si>
    <r>
      <rPr>
        <sz val="12"/>
        <rFont val="Arial"/>
      </rPr>
      <t>Frame</t>
    </r>
    <r>
      <rPr>
        <sz val="12"/>
        <rFont val="宋体"/>
      </rPr>
      <t>，</t>
    </r>
    <r>
      <rPr>
        <sz val="12"/>
        <rFont val="Arial"/>
      </rPr>
      <t>Cambered white square frame</t>
    </r>
  </si>
  <si>
    <t>PR-0192</t>
  </si>
  <si>
    <t>AccessoryFlat White round frameDimension φ83</t>
  </si>
  <si>
    <t>PR-0200</t>
  </si>
  <si>
    <t>FrameCambered white round frameDimension φ83</t>
  </si>
  <si>
    <t>033414</t>
  </si>
  <si>
    <t>Eos Track LightLED by Cree Powered by Philips20w, 1559 lmAC220-240v3000k, CRI&gt;90, 24°IP 20Housing: White-AluminumDimension D84 x H1153 years warrenty</t>
  </si>
  <si>
    <t>033480</t>
  </si>
  <si>
    <t>Eos Track LightLED by Cree Powered by Tridonic35w, 2514 lmAC220-240v3000k, CRI&gt;90, 38°IP 20Dimension D95xH247mm5 years warrenty</t>
  </si>
  <si>
    <t>030633</t>
  </si>
  <si>
    <t xml:space="preserve">Garden spotlightLED by Cree Powered by Eaglerise20w, 1900lmAC220-240V3000k, CRI&gt;80, 36°IP 67, IK 07Dimension 95mm × L:124mm ×H:199mm3years warranty </t>
  </si>
  <si>
    <t>PR-0543</t>
  </si>
  <si>
    <t>Accessory spikeDimension 74*297mm</t>
  </si>
  <si>
    <t>PR-0546</t>
  </si>
  <si>
    <t>Accessory wall mounting baseDimension 160*140*51mm</t>
  </si>
  <si>
    <t>030609</t>
  </si>
  <si>
    <t>Garden spotlightLED by Cree Powered by Eaglerise10w, 1000lmAC220-240V4000k, CRI&gt;80, 36°IP 67, IK 07Dimension 95*124*199mm3 years warrenty</t>
  </si>
  <si>
    <t>PR-0562</t>
  </si>
  <si>
    <t>Accessory</t>
  </si>
  <si>
    <t>PR-0560</t>
  </si>
  <si>
    <t>AccessoryDimension 30cm</t>
  </si>
  <si>
    <t>001088</t>
  </si>
  <si>
    <t>SpotlightLED by Citizen Powered by Tridonic10, 760AC220-240V3000k, CRI&gt;80, 60 degreeIP 65Dimension φ83xH663years years warrenty</t>
  </si>
  <si>
    <t>021111</t>
  </si>
  <si>
    <t>SpotlightLED by Citizen Powered by Tridonic10, 800lmAC220-240v4000k, CRI&gt;80, 60 degreeIP 65Dimension φ83xH665years years warrenty</t>
  </si>
  <si>
    <t>018523</t>
  </si>
  <si>
    <t>Aquamarine Underwater lightLED by Cree14w, 812lmDC24V3000k, CRI&gt;82, 45°IP 68, IK 08Dimension D150*67mm3 years warrenty</t>
  </si>
  <si>
    <t>018513</t>
  </si>
  <si>
    <t>Aquamarine Underwater lightLED by Cree6w, 337lmDC24V4000k, CRI&gt;82, 30°IP 68, IK 08Dimension D120*64mm3 years warrenty</t>
  </si>
  <si>
    <t>002934</t>
  </si>
  <si>
    <t>Juman  Surface DownlightLED by Cree Powered by Tridonic15, 1200AC220-240v4000k, CRI&gt;80, 45 degreeIP 44Dimension D110*H1205years years warrenty
Housing - Aluminum - White</t>
  </si>
  <si>
    <t>002915</t>
  </si>
  <si>
    <t>Juman Surface DownlightLED by Cree Powered by Tridonic9, 684lmAC220-240v3000k, CRI&gt;80, 45 degreeIP 44Dimension D90*H905years years warrenty
Housing - Aluminum - Black</t>
  </si>
  <si>
    <t>002931</t>
  </si>
  <si>
    <t>Juman Surface DownlightLED by Cree Powered by Tridonic15, 1140lmAC220-240v3000k, CRI&gt;80, 45degreeIP 44Dimension D110*H1205years years warrenty
Housing - Aluminum - Black</t>
  </si>
  <si>
    <t>018745</t>
  </si>
  <si>
    <t>Street lightLED by LUMILEDS Powered by Meanwell200, 27368 lmAC220-240V6500, CRI&gt;≥75, 120° x 90°IP 65, IK 10With bracket for poles - Grey colorDimension W320 x L331 x H955 years years warrenty</t>
  </si>
  <si>
    <t>PR-0637</t>
  </si>
  <si>
    <t>Accessory Bracket for pole installation</t>
  </si>
  <si>
    <t>PR-0432</t>
  </si>
  <si>
    <t>Track Rail4 wires - Surface mounted railDimension 1000 mm</t>
  </si>
  <si>
    <t>PR-0452</t>
  </si>
  <si>
    <t>Track Rail4 wires - Recessed railDimension 1000 mm</t>
  </si>
  <si>
    <t>PR-0441</t>
  </si>
  <si>
    <t>Track RailEnd Cap</t>
  </si>
  <si>
    <t>PR-0436</t>
  </si>
  <si>
    <t>Track Rail4 wires - Power connector</t>
  </si>
  <si>
    <t>PR-0437</t>
  </si>
  <si>
    <t>Track Rail4 wires - I connector</t>
  </si>
  <si>
    <t>039690</t>
  </si>
  <si>
    <t>Mavi Panel LightLed By PHILIPS, Powered By PHILIPS40W, 4560lumAC 220-240V, 3000KIP 40, CRI &gt; 80, 120° - Square  W595 x L595 x H10  White / Aluminum (Housing)5Years Warranty</t>
  </si>
  <si>
    <t>039691</t>
  </si>
  <si>
    <t>Mavi Panel LightLed By PHILIPS, Powered By PHILIPS40W, 4800lumAC 220-240V, 4000KIP 40, CRI &gt; 80, 120° - Square  W595 x L595 x H10  White / Aluminum (Housing)5Years Warranty</t>
  </si>
  <si>
    <t>040395</t>
  </si>
  <si>
    <t>Mavi Panel LightLed By PHILIPS, Powered By PHILIPS40W, 5319lumAC 220-240V, 6000KIP 40, CRI &gt; 80, 120° - Square  W595 x L595 x H10  White / Aluminum (Housing)5Years Warranty</t>
  </si>
  <si>
    <t>040396</t>
  </si>
  <si>
    <t>Mavi Panel LightLed By PHILIPS, Powered By PHILIPS40W, 5319lumAC 220-240V, 6000KIP 54, CRI &gt; 80, 120° - Square  W595 x L595 x H10  White / Aluminum (Housing)5Years Warranty</t>
  </si>
  <si>
    <t>RFM-0017-light</t>
  </si>
  <si>
    <t>Rafeed Paper bag-light</t>
  </si>
  <si>
    <t>GF0018</t>
  </si>
  <si>
    <t>Project File box</t>
  </si>
  <si>
    <t>RFM-0061</t>
  </si>
  <si>
    <t>N3 Street Lighting catalogue 2024</t>
  </si>
  <si>
    <t>RFM-0062</t>
  </si>
  <si>
    <t>N4 Hotel Lighting catalogue 2024</t>
  </si>
  <si>
    <t>RFM-0060</t>
  </si>
  <si>
    <t>N2 Outdoor Lighting catalogue 2024</t>
  </si>
  <si>
    <t>GF0745</t>
  </si>
  <si>
    <t>Thuraia catalogue</t>
  </si>
  <si>
    <t>RFM-0063</t>
  </si>
  <si>
    <t>N5 Industrial Lighting catalogue 2024</t>
  </si>
  <si>
    <t>RFM-0059</t>
  </si>
  <si>
    <t xml:space="preserve">N1 Office Lighting catalogue 2024
</t>
  </si>
  <si>
    <t>RFM-0064</t>
  </si>
  <si>
    <t>N6 Fashion Lighting catalogue 2024</t>
  </si>
  <si>
    <t xml:space="preserve">RFM-0017-MATT </t>
  </si>
  <si>
    <t xml:space="preserve">Rafeed Paper bag-Matt </t>
  </si>
  <si>
    <t xml:space="preserve">RFM-0051 </t>
  </si>
  <si>
    <t>Rafeed pen 2018 Black</t>
  </si>
  <si>
    <t xml:space="preserve">GF0745 </t>
  </si>
  <si>
    <t xml:space="preserve">RFM-0063 </t>
  </si>
  <si>
    <t xml:space="preserve">RFM-0064  </t>
  </si>
  <si>
    <t xml:space="preserve">GF0018 </t>
  </si>
  <si>
    <t xml:space="preserve">RFM-0044 </t>
  </si>
  <si>
    <t>Rafeed note book 2024</t>
  </si>
  <si>
    <t xml:space="preserve">RFM-0059 </t>
  </si>
  <si>
    <t xml:space="preserve">RFM-0060 </t>
  </si>
  <si>
    <t xml:space="preserve">RFM-0061 </t>
  </si>
  <si>
    <t xml:space="preserve">RFM-0062 </t>
  </si>
  <si>
    <t xml:space="preserve">RFM-0073 </t>
  </si>
  <si>
    <t>Calendar</t>
  </si>
  <si>
    <t>GF0813</t>
  </si>
  <si>
    <t>comfortlife catalogue</t>
  </si>
  <si>
    <t>business card</t>
  </si>
  <si>
    <t>LM30445-C</t>
  </si>
  <si>
    <t>E-Series - Lamsa - Table Lamp OSRAM LED   Free standing  Dimmable Built-in touch dimmer 3watt 3000K - CRI 80 240Lumen - -IP 52 - T Shape D112   x H370mm Black / Iron (Base) - Black / Iron (Pole) - Black / Iron (Lampshade)  - Warranty 2 Years</t>
  </si>
  <si>
    <t>26  
Paste UN3481 label</t>
  </si>
  <si>
    <t>LM30450-C</t>
  </si>
  <si>
    <t>E-Series - Lamsa - Table Lamp OSRAM LED   Free standing  Dimmable Built-in touch dimmer 3watt 3000K - CRI 80 240Lumen - -IP 52 - T Shape D112   x H370mm White / Iron (Base) - White / Iron (Pole) - White / Iron (Lampshade)  - Warranty 2 Years</t>
  </si>
  <si>
    <t>LMR0443-C</t>
  </si>
  <si>
    <t>E-Series - Lamsa - Table Lamp    Free standing  Dimmable Built-in touch dimmer 3watt RGBW - 240Lumen - -IP 52 - T Shape D112   x H370mm White / Iron (Base) - White / Iron (Pole) - White / Iron (Lampshade)  - Warranty 2 Years</t>
  </si>
  <si>
    <t>LMR0449-C</t>
  </si>
  <si>
    <t>E-Series - Lamsa - Table Lamp    Free standing  Dimmable Built-in touch dimmer 3watt RGBW - 240Lumen - -IP 52 - T Shape D112   x H370mm Black / Iron (Base) - Black / Iron (Pole) - Black / Iron (Lampshade)  - Warranty 2 Years</t>
  </si>
  <si>
    <t>SM60442-A</t>
  </si>
  <si>
    <t>Summer - Camping light Surface Dimmable Built-in dimmer 5watt 6000K - CRI 80 500Lumen - 1PF -Rectangular W40 x L220 x H42mm White / PC (Housing) - Black / PC (End cap) - 212g - Warranty 2yearsCertified CB</t>
  </si>
  <si>
    <t>SF30001-A</t>
  </si>
  <si>
    <t>Comfortlife - Safari - Floodlight    Surface 5watt 3000K - CRI 80 500Lumen - Battery Voltage 3.7- Battery Capacity 3000-  Battery Type Li-ion-  Panel Output Voltage 5-  Solar Panel Type mono-crystalline -  Solar Panel Power 2.3- -IP 65 - Rectangular  W149.62 x L231.9 x H33.68mm Black / ABS (Housing) - Transparent / plastic (Housing)  - Warranty 2 YearsCertified CB</t>
  </si>
  <si>
    <t>SF30001-B</t>
  </si>
  <si>
    <t>Comfortlife - Safari - Floodlight    Surface 5watt 6000K - CRI 80 550Lumen - Battery Voltage 3.7- Battery Capacity 3000-  Battery Type Li-ion-  Panel Output Voltage 5-  Solar Panel Type mono-crystalline -  Solar Panel Power 2.3- -IP 65 - Rectangular  W149.62 x L231.9 x H33.68mm Black / ABS (Housing) - Transparent / plastic (Housing)  - Warranty 2 YearsCertified CB</t>
  </si>
  <si>
    <t>LM30447-A</t>
  </si>
  <si>
    <t>Lamsa - Table Lamp Free standing Dimmable Built-in touch dimmer 4watt 3000K - CRI 80 150Lumen - -IP 54 - Rectangular W120 x L120 x H300mm Black / Aluminum (Housing) - Warranty 3 YearsCertified CB</t>
  </si>
  <si>
    <r>
      <rPr>
        <sz val="12"/>
        <rFont val="Arial"/>
      </rPr>
      <t>27
4</t>
    </r>
    <r>
      <rPr>
        <sz val="12"/>
        <rFont val="宋体"/>
      </rPr>
      <t>箱</t>
    </r>
    <r>
      <rPr>
        <sz val="12"/>
        <rFont val="Arial"/>
      </rPr>
      <t>Paste UN3481 label</t>
    </r>
  </si>
  <si>
    <t xml:space="preserve">LM30448-A </t>
  </si>
  <si>
    <t>Lamsa - Table Lamp Free standing Dimmable Built-in touch dimmer 4watt 3000K - CRI 80 150Lumen - -IP 54 - Rectangular W120 x L120 x H300mm White / Aluminum (Housing) - Warranty 3 YearsCertified CB</t>
  </si>
  <si>
    <t>EQ0754</t>
  </si>
  <si>
    <t>18650 Rechargeable battery, lithium-ion, Type-C charging 5VDC/700mA, with charging cable, 3.7V, 2000mAh, 7400mWh, charging time 3-3.5h, long life ≥1000 cycles, max discharge current 5A, 1 year warranty, Operating temperature -20° / +60°C, Weight 40g, D18xH65mm.</t>
  </si>
  <si>
    <t>28
Paste UN3481 label</t>
  </si>
  <si>
    <t>EQ0750</t>
  </si>
  <si>
    <t>AAA Rechargeable batteries set/2, lithium-ion, Type-C charging 5VDC/120mA, with 2in1 cable, 1.5V, 440mAh, 660mWh, charging time 1-2h, long life ≥1000 cycles, max discharge current 1.5A, 1 year warranty, Operating temperature</t>
  </si>
  <si>
    <t>EQ0746</t>
  </si>
  <si>
    <t>AA Rechargeable batteries set/2, lithium-ion, Type-C charging 5VDC/500mA, with 2in1 cable, 1.5V, 1460mAh, 2220mWh, charging time 1-2h, long life ≥1000 cycles, max discharge current 2A, 1 year warranty, Operating temperature -20° / +60°C, Weight 16g, D14xH50mm.</t>
  </si>
  <si>
    <t>EQ0756</t>
  </si>
  <si>
    <t>9V Rechargeable battery, lithium-ion, Type-C charging 5VDC/500mA, with charging cable, 9V, 400mAh, 3700mWh, charging time 2-2.5h, long life ≥1000 cycles, max discharge current 150mA, 1 year warranty, Operating temperature -20° / +60°C, Weight 24g, 48.1*26*16.8mm</t>
  </si>
  <si>
    <t>EQ0751</t>
  </si>
  <si>
    <t>AAA Rechargeable batteries set/2, lithium-ion, Type-C charging 5VDC/250mA, with 2in1 cable, 1.5V, 580mAh, 880mWh, charging time 1-2h, long life ≥1000 cycles, max discharge current 1.5A, 1 year warranty, Operating temperature -20° / +60°C, Weight 8.5g, D10xH44mm.</t>
  </si>
  <si>
    <t>EQ0747</t>
  </si>
  <si>
    <t>AA Rechargeable batteries set/2, lithium-ion, Type-C charging 5VDC/500mA, with 2in1 cable, 1.5V, 1700mAh, 2600mWh, charging time 1-2h, long life ≥1000 cycles, max discharge current 2A, 1 year warranty, Operating temperature -20° / +60°C, Weight 18g, D14xH50mm.</t>
  </si>
  <si>
    <t>EQ0755</t>
  </si>
  <si>
    <t>16340 Rechargeable batteries set/2, lithium-ion, Type-C charging 5VDC/320mA, with 2in1 cable, 3.7V, 700mAh, 2500mWh, charging time 2-2.5h, long life ≥1000 cycles, max discharge current 3A, 1 year warranty, Operating temperature -20° / +60°C, Weight 19g, D16xH35mm.</t>
  </si>
  <si>
    <t>EQ0748</t>
  </si>
  <si>
    <t>AAA Rechargeable batteries set/4, lithium-ion, Type-C charging 5VDC/120mA, with 4in1 cable, 1.5V, 440mAh, 660mWh, charging time 1-2h, long life ≥1000 cycles, max discharge current 1.5A, 1 year warranty, Operating temperature</t>
  </si>
  <si>
    <t>EQ0743</t>
  </si>
  <si>
    <t>AA Rechargeable batteries set/4, lithium-ion, Type-C charging 5VDC/500mA, with 4in1 cable, 1.5V, 1460mAh, 2220mWh, charging time 1-2h, long life ≥1000 cycles, max discharge current 2A, 1 year warranty, Operating temperature -20° / +60°C, Weight 16g, D14xH50mm.</t>
  </si>
  <si>
    <t>EQ0749</t>
  </si>
  <si>
    <t>AAA Rechargeable batteries set/4, lithium-ion, Type-C charging 5VDC/250mA, with 4in1 cable, 1.5V, 580mAh, 880mWh, charging time 1-2h, long life ≥1000 cycles, max discharge current 1.5A, 1 year warranty, Operating temperature -20° / +60°C, Weight 8.5g, D10xH44mm.</t>
  </si>
  <si>
    <t>EQ0744</t>
  </si>
  <si>
    <t>AA Rechargeable batteries set/4, lithium-ion, Type-C charging 5VDC/500mA, with 4in1 cable, 1.5V, 1700mAh, 2600mWh, charging time 1-2h, long life ≥1000 cycles, max discharge current 2A, 1 year warranty, Operating temperature -20° / +60°C, Weight 18g, D14xH50mm.</t>
  </si>
  <si>
    <t>EQ0753</t>
  </si>
  <si>
    <t>C type Rechargeable batteries set/2, lithium-ion, Type-C charging 5VDC/500mA, with 2in1 cable, 1.5V, 4900mAh, 7400mWh, charging time~ 5h, long life ≥1000 cycles, max discharge current 2A, 1 year warranty, Operating temperature -20° / +60°C, Weight 55.5g, D25.2xH50.5mm.</t>
  </si>
  <si>
    <t>EQ0752</t>
  </si>
  <si>
    <t>D type Rechargeable batteries set/2, lithium-ion, Type-C charging 5VDC/500mA, with 2in1 cable, 1.5V, 4900mAh, 7400mWh, charging time~ 5h, long life ≥1000 cycles, max discharge current 2A, 1 year warranty, Operating temperature -20° / +60°C, Weight 80.5g, D32xH61mm.</t>
  </si>
  <si>
    <t>EQ0702</t>
  </si>
  <si>
    <t>Collapsed mosquito trap,  Built-in 2000mAh li battery  UV wave length: 0.06W 360-400nm, 0.1W 2835 390-400nm,  Grid voltage ≥2000V  Size: 290*200*80mm  Material: ABS+PC  Working time after full charge : about 12 hours</t>
  </si>
  <si>
    <t>29  
Paste UN3481 label</t>
  </si>
  <si>
    <t>AS30149-B</t>
  </si>
  <si>
    <t>RFE-0269A,</t>
  </si>
  <si>
    <t>E-Series - Anis - Floodlight    Mounted with bracket 150watt 3000K - CRI 80 12249Lumen - 0.9PF 176 To 265V IP 65 - Rectangular  W338 x L232 x H38mm Transparent / Glass (Front Cover ) - White / Aluminum (Housing)  - Warranty 3 YearsNon CB</t>
  </si>
  <si>
    <t>30-77</t>
  </si>
  <si>
    <t>AS60154-B</t>
  </si>
  <si>
    <t>RFE-0272A,</t>
  </si>
  <si>
    <t>E-Series - Anis - Floodlight    Mounted with bracket 300watt 6500K - CRI 80 25279Lumen - 0.9PF 176 To 265V IP 65 - Rectangular  W473 x L335 x H45mm Transparent / Glass (Front Cover ) - White / Aluminum (Housing)  - Warranty 3 YearsNon CB</t>
  </si>
  <si>
    <t>77-146</t>
  </si>
  <si>
    <t>147 
Paste UN3480 label</t>
  </si>
  <si>
    <t>148
Paste UN3480 label</t>
  </si>
  <si>
    <t>149
Paste UN3480 label</t>
  </si>
  <si>
    <t>150
Paste UN3480 label</t>
  </si>
  <si>
    <t>151
Paste UN3480 label</t>
  </si>
  <si>
    <t>152
Paste UN3480 label</t>
  </si>
  <si>
    <t>153
Paste UN3480 label</t>
  </si>
  <si>
    <t>154
Paste UN3480 label</t>
  </si>
  <si>
    <t>155
Paste UN3480 label</t>
  </si>
  <si>
    <t>156
Paste UN3480 label</t>
  </si>
  <si>
    <t>157
Paste UN3480 label</t>
  </si>
  <si>
    <t>158
Paste UN3480 label</t>
  </si>
  <si>
    <t>159
Paste UN3480 label</t>
  </si>
  <si>
    <t>GF0025</t>
  </si>
  <si>
    <t>GF0026</t>
  </si>
  <si>
    <t>GF0027</t>
  </si>
  <si>
    <t>GF0028</t>
  </si>
  <si>
    <t>GF0029</t>
  </si>
  <si>
    <t>GF0030</t>
  </si>
  <si>
    <t>GF0270</t>
  </si>
  <si>
    <t>RFM-0065</t>
  </si>
  <si>
    <t>T1 Office Lighting catalogue</t>
  </si>
  <si>
    <t>GF0271</t>
  </si>
  <si>
    <t>RFM-0066</t>
  </si>
  <si>
    <t>T2 Outdoor Lighting catalogue</t>
  </si>
  <si>
    <t>GF0272</t>
  </si>
  <si>
    <t>RFM-0067</t>
  </si>
  <si>
    <t>T3 Street Lighting catalogue</t>
  </si>
  <si>
    <t>GF0273</t>
  </si>
  <si>
    <t>RFM-0068</t>
  </si>
  <si>
    <t>T4 Hotel Lighting catalogue</t>
  </si>
  <si>
    <t>GF0274</t>
  </si>
  <si>
    <t>RFM-0069</t>
  </si>
  <si>
    <t>T5 Industrial Lighting catalogue</t>
  </si>
  <si>
    <t>GF0275</t>
  </si>
  <si>
    <t>RFM-0070</t>
  </si>
  <si>
    <t>T6 Fashion Lighting catalogue</t>
  </si>
  <si>
    <t>RFP-4226L</t>
  </si>
  <si>
    <t xml:space="preserve">Bollardl ight head with 8 selectable power options and 3 selectable CCT options 3000k 4000k 5000k </t>
  </si>
  <si>
    <t>RFP-4227L</t>
  </si>
  <si>
    <t>bollard light with 8 selectable power options and 3 selectable CCT options</t>
  </si>
  <si>
    <t>KS-WT-212V</t>
  </si>
  <si>
    <t>Tri-proof 40w 4000k</t>
  </si>
  <si>
    <t>KS-WT-206V</t>
  </si>
  <si>
    <t>Tri-proof Housing</t>
  </si>
  <si>
    <t>sample -Polo shirt</t>
  </si>
  <si>
    <t>Sample -Hat</t>
  </si>
  <si>
    <t>AN60018-G</t>
  </si>
  <si>
    <t>E-Series - Anar - Bulb   A60 E27  Socket 9watt 6500K - CRI 82 900Lumen - 0.5PF 150 - 300V BULB  W60  x H107mm White / plastic (Housing) - 22g  - Warranty 2yearsNon CB</t>
  </si>
  <si>
    <t>AN60020-F</t>
  </si>
  <si>
    <t>E-Series - Anar - Bulb   A60 E27  Socket 12watt 6500K - CRI 82 1100Lumen - 0.5PF 150 - 300V BULB  W60  x H112mm White / plastic (Housing)  - Warranty 2yearsNon CB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</si>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</sst>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8" formatCode="0.00_ "/>
    <numFmt numFmtId="169" formatCode="0_ "/>
    <numFmt numFmtId="170" formatCode="0.00_);[Red]\(0.00\)"/>
    <numFmt numFmtId="171" formatCode="0&quot;PCS&quot;"/>
  </numFmts>
  <fonts count="21">
    <font>
      <sz val="11"/>
      <color theme="1"/>
      <name val="Calibri"/>
      <charset val="134"/>
      <scheme val="minor"/>
    </font>
    <font>
      <sz val="12"/>
      <name val="Verdana"/>
    </font>
    <font>
      <b/>
      <sz val="11"/>
      <name val="Calibri"/>
      <charset val="134"/>
      <scheme val="minor"/>
    </font>
    <font>
      <sz val="10"/>
      <name val="宋体"/>
      <charset val="134"/>
    </font>
    <font>
      <sz val="10"/>
      <name val="Verdana"/>
    </font>
    <font>
      <sz val="12"/>
      <name val="宋体"/>
      <charset val="134"/>
    </font>
    <font>
      <sz val="11"/>
      <name val="Calibri"/>
      <charset val="134"/>
      <scheme val="minor"/>
    </font>
    <font>
      <b/>
      <sz val="12"/>
      <name val="Verdana"/>
    </font>
    <font>
      <b/>
      <u/>
      <sz val="10"/>
      <name val="Verdana"/>
    </font>
    <font>
      <b/>
      <sz val="12"/>
      <name val="Arial"/>
    </font>
    <font>
      <sz val="12"/>
      <name val="Arial"/>
    </font>
    <font>
      <sz val="12"/>
      <name val="Arial"/>
      <charset val="134"/>
    </font>
    <font>
      <b/>
      <sz val="12"/>
      <name val="宋体"/>
    </font>
    <font>
      <b/>
      <sz val="12"/>
      <color rgb="FFFF0000"/>
      <name val="Arial"/>
    </font>
    <font>
      <sz val="10"/>
      <name val="Arial"/>
    </font>
    <font>
      <b/>
      <sz val="7"/>
      <color indexed="8"/>
      <name val="Tahoma"/>
      <charset val="134"/>
    </font>
    <font>
      <sz val="12"/>
      <name val="宋体"/>
    </font>
    <font>
      <b/>
      <sz val="12"/>
      <name val="黑体"/>
      <charset val="134"/>
    </font>
    <font>
      <b/>
      <sz val="12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14" fillId="0" borderId="0"/>
    <xf numFmtId="0" fontId="5" fillId="0" borderId="0">
      <alignment vertical="center"/>
    </xf>
    <xf numFmtId="0" fontId="15" fillId="0" borderId="0">
      <alignment vertical="center"/>
    </xf>
  </cellStyleXfs>
  <cellXfs count="70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4" fillId="2" borderId="0" xfId="0" applyFont="1" applyFill="1" applyAlignment="1">
      <alignment vertical="center"/>
    </xf>
    <xf numFmtId="0" fontId="6" fillId="0" borderId="0" xfId="0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/>
    <xf numFmtId="168" fontId="9" fillId="0" borderId="1" xfId="1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168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169" fontId="11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68" fontId="10" fillId="0" borderId="1" xfId="0" applyNumberFormat="1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horizontal="center" vertical="center"/>
    </xf>
    <xf numFmtId="169" fontId="10" fillId="2" borderId="1" xfId="2" applyNumberFormat="1" applyFont="1" applyFill="1" applyBorder="1" applyAlignment="1">
      <alignment horizontal="center" vertical="center"/>
    </xf>
    <xf numFmtId="168" fontId="10" fillId="2" borderId="1" xfId="0" applyNumberFormat="1" applyFont="1" applyFill="1" applyBorder="1" applyAlignment="1">
      <alignment horizontal="center" vertical="center"/>
    </xf>
    <xf numFmtId="3" fontId="13" fillId="2" borderId="1" xfId="0" applyNumberFormat="1" applyFont="1" applyFill="1" applyBorder="1" applyAlignment="1">
      <alignment horizontal="center" vertical="center"/>
    </xf>
    <xf numFmtId="0" fontId="10" fillId="2" borderId="1" xfId="3" applyFont="1" applyFill="1" applyBorder="1" applyAlignment="1">
      <alignment horizontal="center" vertical="center"/>
    </xf>
    <xf numFmtId="169" fontId="10" fillId="0" borderId="1" xfId="0" applyNumberFormat="1" applyFont="1" applyBorder="1" applyAlignment="1">
      <alignment horizontal="center" vertical="center"/>
    </xf>
    <xf numFmtId="169" fontId="10" fillId="0" borderId="1" xfId="0" applyNumberFormat="1" applyFont="1" applyBorder="1" applyAlignment="1">
      <alignment horizontal="center" vertical="center" wrapText="1"/>
    </xf>
    <xf numFmtId="170" fontId="10" fillId="0" borderId="1" xfId="0" applyNumberFormat="1" applyFont="1" applyBorder="1" applyAlignment="1">
      <alignment horizontal="center" vertical="center"/>
    </xf>
    <xf numFmtId="168" fontId="10" fillId="2" borderId="1" xfId="1" applyNumberFormat="1" applyFont="1" applyFill="1" applyBorder="1" applyAlignment="1">
      <alignment horizontal="center" vertical="center"/>
    </xf>
    <xf numFmtId="170" fontId="10" fillId="2" borderId="1" xfId="0" applyNumberFormat="1" applyFont="1" applyFill="1" applyBorder="1" applyAlignment="1">
      <alignment horizontal="center" vertical="center"/>
    </xf>
    <xf numFmtId="2" fontId="10" fillId="2" borderId="1" xfId="0" applyNumberFormat="1" applyFont="1" applyFill="1" applyBorder="1" applyAlignment="1">
      <alignment horizontal="center" vertical="center"/>
    </xf>
    <xf numFmtId="2" fontId="10" fillId="2" borderId="1" xfId="1" applyNumberFormat="1" applyFont="1" applyFill="1" applyBorder="1" applyAlignment="1">
      <alignment horizontal="center" vertical="center"/>
    </xf>
    <xf numFmtId="169" fontId="10" fillId="0" borderId="1" xfId="1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/>
    </xf>
    <xf numFmtId="168" fontId="10" fillId="0" borderId="1" xfId="0" applyNumberFormat="1" applyFont="1" applyBorder="1" applyAlignment="1">
      <alignment horizontal="left" vertical="center"/>
    </xf>
    <xf numFmtId="0" fontId="6" fillId="0" borderId="0" xfId="0" applyFont="1" applyAlignment="1">
      <alignment horizontal="center" vertical="center" wrapText="1"/>
    </xf>
    <xf numFmtId="170" fontId="10" fillId="0" borderId="1" xfId="0" applyNumberFormat="1" applyFont="1" applyBorder="1" applyAlignment="1">
      <alignment horizontal="left" vertical="center"/>
    </xf>
    <xf numFmtId="169" fontId="10" fillId="0" borderId="1" xfId="0" applyNumberFormat="1" applyFont="1" applyBorder="1" applyAlignment="1">
      <alignment horizontal="left" vertical="center"/>
    </xf>
    <xf numFmtId="0" fontId="10" fillId="0" borderId="1" xfId="0" quotePrefix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70" fontId="4" fillId="0" borderId="1" xfId="0" applyNumberFormat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/>
    </xf>
    <xf numFmtId="0" fontId="8" fillId="0" borderId="3" xfId="1" applyFont="1" applyBorder="1" applyAlignment="1">
      <alignment horizontal="center" vertical="center"/>
    </xf>
    <xf numFmtId="0" fontId="8" fillId="0" borderId="4" xfId="1" applyFont="1" applyBorder="1" applyAlignment="1">
      <alignment horizontal="center" vertical="center"/>
    </xf>
    <xf numFmtId="168" fontId="9" fillId="0" borderId="1" xfId="1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171" fontId="9" fillId="0" borderId="1" xfId="1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 wrapText="1"/>
    </xf>
    <xf numFmtId="168" fontId="9" fillId="0" borderId="1" xfId="1" applyNumberFormat="1" applyFont="1" applyBorder="1" applyAlignment="1">
      <alignment horizontal="center" vertical="center" wrapText="1"/>
    </xf>
    <xf numFmtId="168" fontId="11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168" fontId="10" fillId="0" borderId="1" xfId="0" applyNumberFormat="1" applyFont="1" applyBorder="1" applyAlignment="1">
      <alignment horizontal="center" vertical="center"/>
    </xf>
    <xf numFmtId="168" fontId="10" fillId="0" borderId="1" xfId="0" applyNumberFormat="1" applyFont="1" applyBorder="1" applyAlignment="1">
      <alignment horizontal="center" vertical="center" wrapText="1"/>
    </xf>
    <xf numFmtId="170" fontId="10" fillId="0" borderId="1" xfId="0" applyNumberFormat="1" applyFont="1" applyBorder="1" applyAlignment="1">
      <alignment horizontal="center" vertical="center" wrapText="1"/>
    </xf>
    <xf numFmtId="170" fontId="10" fillId="0" borderId="1" xfId="0" applyNumberFormat="1" applyFont="1" applyBorder="1" applyAlignment="1">
      <alignment horizontal="center" vertical="center"/>
    </xf>
    <xf numFmtId="169" fontId="12" fillId="0" borderId="1" xfId="1" applyNumberFormat="1" applyFont="1" applyBorder="1" applyAlignment="1">
      <alignment horizontal="center" vertical="center" wrapText="1"/>
    </xf>
    <xf numFmtId="169" fontId="9" fillId="0" borderId="1" xfId="1" applyNumberFormat="1" applyFont="1" applyBorder="1" applyAlignment="1">
      <alignment horizontal="center" vertical="center" wrapText="1"/>
    </xf>
    <xf numFmtId="169" fontId="11" fillId="0" borderId="1" xfId="0" applyNumberFormat="1" applyFont="1" applyBorder="1" applyAlignment="1">
      <alignment horizontal="center" vertical="center"/>
    </xf>
    <xf numFmtId="169" fontId="10" fillId="0" borderId="1" xfId="0" applyNumberFormat="1" applyFont="1" applyBorder="1" applyAlignment="1">
      <alignment horizontal="center" vertical="center"/>
    </xf>
    <xf numFmtId="169" fontId="10" fillId="0" borderId="1" xfId="0" applyNumberFormat="1" applyFont="1" applyBorder="1" applyAlignment="1">
      <alignment horizontal="center" vertical="center" wrapText="1"/>
    </xf>
  </cellXfs>
  <cellStyles count="4">
    <cellStyle name="Normal" xfId="0" builtinId="0"/>
    <cellStyle name="常规 6" xfId="3" xr:uid="{00000000-0005-0000-0000-000033000000}"/>
    <cellStyle name="常规_Sheet1" xfId="1" xr:uid="{00000000-0005-0000-0000-000031000000}"/>
    <cellStyle name="標準_Ｇ３５SEE製日別納期（5月分追加）190416" xfId="2" xr:uid="{00000000-0005-0000-0000-00003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41</xdr:row>
      <xdr:rowOff>142875</xdr:rowOff>
    </xdr:from>
    <xdr:to>
      <xdr:col>1</xdr:col>
      <xdr:colOff>1038225</xdr:colOff>
      <xdr:row>41</xdr:row>
      <xdr:rowOff>751284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30400" y="27010995"/>
          <a:ext cx="866775" cy="60833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42</xdr:row>
      <xdr:rowOff>76200</xdr:rowOff>
    </xdr:from>
    <xdr:to>
      <xdr:col>1</xdr:col>
      <xdr:colOff>1095375</xdr:colOff>
      <xdr:row>42</xdr:row>
      <xdr:rowOff>684609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7550" y="27858720"/>
          <a:ext cx="866775" cy="60833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43</xdr:row>
      <xdr:rowOff>104776</xdr:rowOff>
    </xdr:from>
    <xdr:to>
      <xdr:col>1</xdr:col>
      <xdr:colOff>959167</xdr:colOff>
      <xdr:row>43</xdr:row>
      <xdr:rowOff>638176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1350" y="28630245"/>
          <a:ext cx="80645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55</xdr:row>
      <xdr:rowOff>142875</xdr:rowOff>
    </xdr:from>
    <xdr:to>
      <xdr:col>1</xdr:col>
      <xdr:colOff>1066800</xdr:colOff>
      <xdr:row>55</xdr:row>
      <xdr:rowOff>843337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16125" y="38213665"/>
          <a:ext cx="809625" cy="70040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69</xdr:row>
      <xdr:rowOff>171451</xdr:rowOff>
    </xdr:from>
    <xdr:to>
      <xdr:col>1</xdr:col>
      <xdr:colOff>1119359</xdr:colOff>
      <xdr:row>69</xdr:row>
      <xdr:rowOff>772161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35175" y="48405415"/>
          <a:ext cx="842645" cy="600710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70</xdr:row>
      <xdr:rowOff>295275</xdr:rowOff>
    </xdr:from>
    <xdr:to>
      <xdr:col>1</xdr:col>
      <xdr:colOff>1138409</xdr:colOff>
      <xdr:row>70</xdr:row>
      <xdr:rowOff>895985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54225" y="49342040"/>
          <a:ext cx="842645" cy="600710"/>
        </a:xfrm>
        <a:prstGeom prst="rect">
          <a:avLst/>
        </a:prstGeom>
      </xdr:spPr>
    </xdr:pic>
    <xdr:clientData/>
  </xdr:twoCellAnchor>
  <xdr:twoCellAnchor editAs="oneCell">
    <xdr:from>
      <xdr:col>1</xdr:col>
      <xdr:colOff>389255</xdr:colOff>
      <xdr:row>72</xdr:row>
      <xdr:rowOff>185420</xdr:rowOff>
    </xdr:from>
    <xdr:to>
      <xdr:col>1</xdr:col>
      <xdr:colOff>1232389</xdr:colOff>
      <xdr:row>72</xdr:row>
      <xdr:rowOff>786130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48205" y="51330860"/>
          <a:ext cx="842645" cy="600710"/>
        </a:xfrm>
        <a:prstGeom prst="rect">
          <a:avLst/>
        </a:prstGeom>
      </xdr:spPr>
    </xdr:pic>
    <xdr:clientData/>
  </xdr:twoCellAnchor>
  <xdr:oneCellAnchor>
    <xdr:from>
      <xdr:col>1</xdr:col>
      <xdr:colOff>295275</xdr:colOff>
      <xdr:row>71</xdr:row>
      <xdr:rowOff>323850</xdr:rowOff>
    </xdr:from>
    <xdr:ext cx="843134" cy="590550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54225" y="50373915"/>
          <a:ext cx="842645" cy="590550"/>
        </a:xfrm>
        <a:prstGeom prst="rect">
          <a:avLst/>
        </a:prstGeom>
      </xdr:spPr>
    </xdr:pic>
    <xdr:clientData/>
  </xdr:oneCellAnchor>
  <xdr:twoCellAnchor editAs="oneCell">
    <xdr:from>
      <xdr:col>1</xdr:col>
      <xdr:colOff>209551</xdr:colOff>
      <xdr:row>62</xdr:row>
      <xdr:rowOff>209550</xdr:rowOff>
    </xdr:from>
    <xdr:to>
      <xdr:col>1</xdr:col>
      <xdr:colOff>1110443</xdr:colOff>
      <xdr:row>62</xdr:row>
      <xdr:rowOff>876300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68500" y="45043090"/>
          <a:ext cx="90043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49</xdr:row>
      <xdr:rowOff>95250</xdr:rowOff>
    </xdr:from>
    <xdr:to>
      <xdr:col>1</xdr:col>
      <xdr:colOff>962025</xdr:colOff>
      <xdr:row>49</xdr:row>
      <xdr:rowOff>1024559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92325" y="32612965"/>
          <a:ext cx="628650" cy="92900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52</xdr:row>
      <xdr:rowOff>114301</xdr:rowOff>
    </xdr:from>
    <xdr:to>
      <xdr:col>1</xdr:col>
      <xdr:colOff>895350</xdr:colOff>
      <xdr:row>52</xdr:row>
      <xdr:rowOff>874645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39950" y="35394265"/>
          <a:ext cx="514350" cy="76009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5</xdr:row>
      <xdr:rowOff>180976</xdr:rowOff>
    </xdr:from>
    <xdr:to>
      <xdr:col>1</xdr:col>
      <xdr:colOff>1021373</xdr:colOff>
      <xdr:row>5</xdr:row>
      <xdr:rowOff>701041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58975" y="3341370"/>
          <a:ext cx="821055" cy="52006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6</xdr:row>
      <xdr:rowOff>247650</xdr:rowOff>
    </xdr:from>
    <xdr:to>
      <xdr:col>1</xdr:col>
      <xdr:colOff>983273</xdr:colOff>
      <xdr:row>6</xdr:row>
      <xdr:rowOff>701040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20875" y="4170045"/>
          <a:ext cx="821055" cy="453390"/>
        </a:xfrm>
        <a:prstGeom prst="rect">
          <a:avLst/>
        </a:prstGeom>
      </xdr:spPr>
    </xdr:pic>
    <xdr:clientData/>
  </xdr:twoCellAnchor>
  <xdr:twoCellAnchor editAs="oneCell">
    <xdr:from>
      <xdr:col>1</xdr:col>
      <xdr:colOff>422910</xdr:colOff>
      <xdr:row>7</xdr:row>
      <xdr:rowOff>73660</xdr:rowOff>
    </xdr:from>
    <xdr:to>
      <xdr:col>1</xdr:col>
      <xdr:colOff>1243965</xdr:colOff>
      <xdr:row>8</xdr:row>
      <xdr:rowOff>595630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81860" y="4758055"/>
          <a:ext cx="821055" cy="120777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9</xdr:row>
      <xdr:rowOff>180975</xdr:rowOff>
    </xdr:from>
    <xdr:to>
      <xdr:col>1</xdr:col>
      <xdr:colOff>1190362</xdr:colOff>
      <xdr:row>9</xdr:row>
      <xdr:rowOff>528160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82775" y="6246495"/>
          <a:ext cx="1066165" cy="34671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10</xdr:row>
      <xdr:rowOff>142875</xdr:rowOff>
    </xdr:from>
    <xdr:to>
      <xdr:col>1</xdr:col>
      <xdr:colOff>1142737</xdr:colOff>
      <xdr:row>10</xdr:row>
      <xdr:rowOff>726280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35150" y="6779895"/>
          <a:ext cx="1066165" cy="5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11</xdr:row>
      <xdr:rowOff>104775</xdr:rowOff>
    </xdr:from>
    <xdr:to>
      <xdr:col>1</xdr:col>
      <xdr:colOff>1190362</xdr:colOff>
      <xdr:row>11</xdr:row>
      <xdr:rowOff>528160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82775" y="7694295"/>
          <a:ext cx="1066165" cy="42291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12</xdr:row>
      <xdr:rowOff>123825</xdr:rowOff>
    </xdr:from>
    <xdr:to>
      <xdr:col>1</xdr:col>
      <xdr:colOff>1199887</xdr:colOff>
      <xdr:row>12</xdr:row>
      <xdr:rowOff>528160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92300" y="8284845"/>
          <a:ext cx="1066165" cy="40386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56</xdr:row>
      <xdr:rowOff>142875</xdr:rowOff>
    </xdr:from>
    <xdr:to>
      <xdr:col>1</xdr:col>
      <xdr:colOff>1047750</xdr:colOff>
      <xdr:row>56</xdr:row>
      <xdr:rowOff>843337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97075" y="39109015"/>
          <a:ext cx="809625" cy="70040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63</xdr:row>
      <xdr:rowOff>133350</xdr:rowOff>
    </xdr:from>
    <xdr:to>
      <xdr:col>1</xdr:col>
      <xdr:colOff>990705</xdr:colOff>
      <xdr:row>63</xdr:row>
      <xdr:rowOff>847825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97075" y="46109890"/>
          <a:ext cx="75247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50</xdr:row>
      <xdr:rowOff>104775</xdr:rowOff>
    </xdr:from>
    <xdr:to>
      <xdr:col>1</xdr:col>
      <xdr:colOff>1009756</xdr:colOff>
      <xdr:row>50</xdr:row>
      <xdr:rowOff>771618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06600" y="33670240"/>
          <a:ext cx="76200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51</xdr:row>
      <xdr:rowOff>180975</xdr:rowOff>
    </xdr:from>
    <xdr:to>
      <xdr:col>1</xdr:col>
      <xdr:colOff>1066905</xdr:colOff>
      <xdr:row>51</xdr:row>
      <xdr:rowOff>733502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73275" y="34670365"/>
          <a:ext cx="75247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53</xdr:row>
      <xdr:rowOff>295275</xdr:rowOff>
    </xdr:from>
    <xdr:to>
      <xdr:col>1</xdr:col>
      <xdr:colOff>1152650</xdr:colOff>
      <xdr:row>53</xdr:row>
      <xdr:rowOff>933539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6125" y="36575365"/>
          <a:ext cx="89535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54</xdr:row>
      <xdr:rowOff>28575</xdr:rowOff>
    </xdr:from>
    <xdr:to>
      <xdr:col>1</xdr:col>
      <xdr:colOff>742993</xdr:colOff>
      <xdr:row>54</xdr:row>
      <xdr:rowOff>676365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97100" y="37413565"/>
          <a:ext cx="3048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45</xdr:row>
      <xdr:rowOff>66675</xdr:rowOff>
    </xdr:from>
    <xdr:to>
      <xdr:col>1</xdr:col>
      <xdr:colOff>1314618</xdr:colOff>
      <xdr:row>45</xdr:row>
      <xdr:rowOff>847834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73250" y="29533215"/>
          <a:ext cx="1200150" cy="781050"/>
        </a:xfrm>
        <a:prstGeom prst="rect">
          <a:avLst/>
        </a:prstGeom>
      </xdr:spPr>
    </xdr:pic>
    <xdr:clientData/>
  </xdr:twoCellAnchor>
  <xdr:oneCellAnchor>
    <xdr:from>
      <xdr:col>1</xdr:col>
      <xdr:colOff>190500</xdr:colOff>
      <xdr:row>13</xdr:row>
      <xdr:rowOff>425823</xdr:rowOff>
    </xdr:from>
    <xdr:ext cx="834653" cy="340042"/>
    <xdr:pic>
      <xdr:nvPicPr>
        <xdr:cNvPr id="76" name="image5.jpe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450" y="9157970"/>
          <a:ext cx="834390" cy="340360"/>
        </a:xfrm>
        <a:prstGeom prst="rect">
          <a:avLst/>
        </a:prstGeom>
      </xdr:spPr>
    </xdr:pic>
    <xdr:clientData/>
  </xdr:oneCellAnchor>
  <xdr:twoCellAnchor editAs="oneCell">
    <xdr:from>
      <xdr:col>1</xdr:col>
      <xdr:colOff>615315</xdr:colOff>
      <xdr:row>79</xdr:row>
      <xdr:rowOff>46990</xdr:rowOff>
    </xdr:from>
    <xdr:to>
      <xdr:col>1</xdr:col>
      <xdr:colOff>989965</xdr:colOff>
      <xdr:row>79</xdr:row>
      <xdr:rowOff>548640</xdr:rowOff>
    </xdr:to>
    <xdr:pic>
      <xdr:nvPicPr>
        <xdr:cNvPr id="24" name="图片 1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374265" y="55929530"/>
          <a:ext cx="374650" cy="501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364490</xdr:colOff>
      <xdr:row>83</xdr:row>
      <xdr:rowOff>50165</xdr:rowOff>
    </xdr:from>
    <xdr:to>
      <xdr:col>2</xdr:col>
      <xdr:colOff>0</xdr:colOff>
      <xdr:row>83</xdr:row>
      <xdr:rowOff>558165</xdr:rowOff>
    </xdr:to>
    <xdr:pic>
      <xdr:nvPicPr>
        <xdr:cNvPr id="25" name="图片 16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23440" y="58421905"/>
          <a:ext cx="1036320" cy="50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373380</xdr:colOff>
      <xdr:row>80</xdr:row>
      <xdr:rowOff>95885</xdr:rowOff>
    </xdr:from>
    <xdr:to>
      <xdr:col>1</xdr:col>
      <xdr:colOff>1355725</xdr:colOff>
      <xdr:row>80</xdr:row>
      <xdr:rowOff>556260</xdr:rowOff>
    </xdr:to>
    <xdr:pic>
      <xdr:nvPicPr>
        <xdr:cNvPr id="26" name="图片 19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32330" y="56600725"/>
          <a:ext cx="982345" cy="460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518160</xdr:colOff>
      <xdr:row>81</xdr:row>
      <xdr:rowOff>86360</xdr:rowOff>
    </xdr:from>
    <xdr:to>
      <xdr:col>1</xdr:col>
      <xdr:colOff>1224915</xdr:colOff>
      <xdr:row>81</xdr:row>
      <xdr:rowOff>556260</xdr:rowOff>
    </xdr:to>
    <xdr:pic>
      <xdr:nvPicPr>
        <xdr:cNvPr id="28" name="图片 1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277110" y="57213500"/>
          <a:ext cx="706755" cy="469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564515</xdr:colOff>
      <xdr:row>82</xdr:row>
      <xdr:rowOff>34925</xdr:rowOff>
    </xdr:from>
    <xdr:to>
      <xdr:col>1</xdr:col>
      <xdr:colOff>1353185</xdr:colOff>
      <xdr:row>82</xdr:row>
      <xdr:rowOff>581025</xdr:rowOff>
    </xdr:to>
    <xdr:pic>
      <xdr:nvPicPr>
        <xdr:cNvPr id="29" name="图片 1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323465" y="57784365"/>
          <a:ext cx="788670" cy="546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300355</xdr:colOff>
      <xdr:row>77</xdr:row>
      <xdr:rowOff>78105</xdr:rowOff>
    </xdr:from>
    <xdr:to>
      <xdr:col>1</xdr:col>
      <xdr:colOff>1324610</xdr:colOff>
      <xdr:row>77</xdr:row>
      <xdr:rowOff>582930</xdr:rowOff>
    </xdr:to>
    <xdr:pic>
      <xdr:nvPicPr>
        <xdr:cNvPr id="30" name="图片 22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59305" y="54716045"/>
          <a:ext cx="1024255" cy="504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291465</xdr:colOff>
      <xdr:row>78</xdr:row>
      <xdr:rowOff>50800</xdr:rowOff>
    </xdr:from>
    <xdr:to>
      <xdr:col>1</xdr:col>
      <xdr:colOff>1329690</xdr:colOff>
      <xdr:row>78</xdr:row>
      <xdr:rowOff>546100</xdr:rowOff>
    </xdr:to>
    <xdr:pic>
      <xdr:nvPicPr>
        <xdr:cNvPr id="31" name="图片 23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50415" y="55311040"/>
          <a:ext cx="1038225" cy="495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441960</xdr:colOff>
      <xdr:row>73</xdr:row>
      <xdr:rowOff>96520</xdr:rowOff>
    </xdr:from>
    <xdr:to>
      <xdr:col>1</xdr:col>
      <xdr:colOff>779145</xdr:colOff>
      <xdr:row>73</xdr:row>
      <xdr:rowOff>566420</xdr:rowOff>
    </xdr:to>
    <xdr:pic>
      <xdr:nvPicPr>
        <xdr:cNvPr id="32" name="图片 1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200910" y="52219860"/>
          <a:ext cx="337185" cy="469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379730</xdr:colOff>
      <xdr:row>74</xdr:row>
      <xdr:rowOff>403860</xdr:rowOff>
    </xdr:from>
    <xdr:to>
      <xdr:col>1</xdr:col>
      <xdr:colOff>924560</xdr:colOff>
      <xdr:row>75</xdr:row>
      <xdr:rowOff>149860</xdr:rowOff>
    </xdr:to>
    <xdr:pic>
      <xdr:nvPicPr>
        <xdr:cNvPr id="33" name="图片 10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38680" y="53149500"/>
          <a:ext cx="544830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400050</xdr:colOff>
      <xdr:row>76</xdr:row>
      <xdr:rowOff>45720</xdr:rowOff>
    </xdr:from>
    <xdr:to>
      <xdr:col>1</xdr:col>
      <xdr:colOff>1106805</xdr:colOff>
      <xdr:row>76</xdr:row>
      <xdr:rowOff>515620</xdr:rowOff>
    </xdr:to>
    <xdr:pic>
      <xdr:nvPicPr>
        <xdr:cNvPr id="6" name="图片 17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159000" y="54061360"/>
          <a:ext cx="706755" cy="469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325755</xdr:colOff>
      <xdr:row>89</xdr:row>
      <xdr:rowOff>104775</xdr:rowOff>
    </xdr:from>
    <xdr:to>
      <xdr:col>1</xdr:col>
      <xdr:colOff>870585</xdr:colOff>
      <xdr:row>89</xdr:row>
      <xdr:rowOff>485775</xdr:rowOff>
    </xdr:to>
    <xdr:pic>
      <xdr:nvPicPr>
        <xdr:cNvPr id="2" name="图片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084705" y="64940815"/>
          <a:ext cx="544830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370840</xdr:colOff>
      <xdr:row>84</xdr:row>
      <xdr:rowOff>60325</xdr:rowOff>
    </xdr:from>
    <xdr:to>
      <xdr:col>1</xdr:col>
      <xdr:colOff>708025</xdr:colOff>
      <xdr:row>84</xdr:row>
      <xdr:rowOff>530225</xdr:rowOff>
    </xdr:to>
    <xdr:pic>
      <xdr:nvPicPr>
        <xdr:cNvPr id="27" name="图片 11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29790" y="59054365"/>
          <a:ext cx="337185" cy="469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335915</xdr:colOff>
      <xdr:row>85</xdr:row>
      <xdr:rowOff>73025</xdr:rowOff>
    </xdr:from>
    <xdr:to>
      <xdr:col>1</xdr:col>
      <xdr:colOff>766445</xdr:colOff>
      <xdr:row>85</xdr:row>
      <xdr:rowOff>492125</xdr:rowOff>
    </xdr:to>
    <xdr:pic>
      <xdr:nvPicPr>
        <xdr:cNvPr id="34" name="图片 12" descr="1df956ec71fd1c211f9a9f7fd4f8938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5400000">
          <a:off x="2100580" y="60229750"/>
          <a:ext cx="419100" cy="430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262255</xdr:colOff>
      <xdr:row>86</xdr:row>
      <xdr:rowOff>38100</xdr:rowOff>
    </xdr:from>
    <xdr:to>
      <xdr:col>1</xdr:col>
      <xdr:colOff>636905</xdr:colOff>
      <xdr:row>86</xdr:row>
      <xdr:rowOff>539750</xdr:rowOff>
    </xdr:to>
    <xdr:pic>
      <xdr:nvPicPr>
        <xdr:cNvPr id="35" name="图片 13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21205" y="61368940"/>
          <a:ext cx="374650" cy="501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154940</xdr:colOff>
      <xdr:row>95</xdr:row>
      <xdr:rowOff>12700</xdr:rowOff>
    </xdr:from>
    <xdr:to>
      <xdr:col>1</xdr:col>
      <xdr:colOff>831850</xdr:colOff>
      <xdr:row>95</xdr:row>
      <xdr:rowOff>530225</xdr:rowOff>
    </xdr:to>
    <xdr:pic>
      <xdr:nvPicPr>
        <xdr:cNvPr id="36" name="图片 14" descr="FC4EBD6E969C8192314AF4DA708FDF89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-5400000">
          <a:off x="1993265" y="71779130"/>
          <a:ext cx="517525" cy="676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173990</xdr:colOff>
      <xdr:row>90</xdr:row>
      <xdr:rowOff>38100</xdr:rowOff>
    </xdr:from>
    <xdr:to>
      <xdr:col>1</xdr:col>
      <xdr:colOff>521335</xdr:colOff>
      <xdr:row>90</xdr:row>
      <xdr:rowOff>565150</xdr:rowOff>
    </xdr:to>
    <xdr:pic>
      <xdr:nvPicPr>
        <xdr:cNvPr id="37" name="图片 15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32940" y="66042540"/>
          <a:ext cx="347345" cy="527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1038225</xdr:colOff>
      <xdr:row>88</xdr:row>
      <xdr:rowOff>508000</xdr:rowOff>
    </xdr:to>
    <xdr:pic>
      <xdr:nvPicPr>
        <xdr:cNvPr id="38" name="图片 16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58950" y="63667640"/>
          <a:ext cx="1038225" cy="50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706755</xdr:colOff>
      <xdr:row>93</xdr:row>
      <xdr:rowOff>469900</xdr:rowOff>
    </xdr:to>
    <xdr:pic>
      <xdr:nvPicPr>
        <xdr:cNvPr id="39" name="图片 17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58950" y="69509640"/>
          <a:ext cx="706755" cy="469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129540</xdr:colOff>
      <xdr:row>91</xdr:row>
      <xdr:rowOff>62865</xdr:rowOff>
    </xdr:from>
    <xdr:to>
      <xdr:col>1</xdr:col>
      <xdr:colOff>918210</xdr:colOff>
      <xdr:row>91</xdr:row>
      <xdr:rowOff>608965</xdr:rowOff>
    </xdr:to>
    <xdr:pic>
      <xdr:nvPicPr>
        <xdr:cNvPr id="40" name="图片 18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888490" y="67235705"/>
          <a:ext cx="788670" cy="546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982345</xdr:colOff>
      <xdr:row>87</xdr:row>
      <xdr:rowOff>460375</xdr:rowOff>
    </xdr:to>
    <xdr:pic>
      <xdr:nvPicPr>
        <xdr:cNvPr id="41" name="图片 19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8950" y="62499240"/>
          <a:ext cx="982345" cy="460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55880</xdr:colOff>
      <xdr:row>94</xdr:row>
      <xdr:rowOff>50800</xdr:rowOff>
    </xdr:from>
    <xdr:to>
      <xdr:col>1</xdr:col>
      <xdr:colOff>1080135</xdr:colOff>
      <xdr:row>94</xdr:row>
      <xdr:rowOff>555625</xdr:rowOff>
    </xdr:to>
    <xdr:pic>
      <xdr:nvPicPr>
        <xdr:cNvPr id="42" name="图片 22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14830" y="70728840"/>
          <a:ext cx="1024255" cy="504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1038225</xdr:colOff>
      <xdr:row>92</xdr:row>
      <xdr:rowOff>495300</xdr:rowOff>
    </xdr:to>
    <xdr:pic>
      <xdr:nvPicPr>
        <xdr:cNvPr id="43" name="图片 23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58950" y="68341240"/>
          <a:ext cx="1038225" cy="495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458470</xdr:colOff>
      <xdr:row>96</xdr:row>
      <xdr:rowOff>609600</xdr:rowOff>
    </xdr:to>
    <xdr:pic>
      <xdr:nvPicPr>
        <xdr:cNvPr id="44" name="图片 24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58950" y="73014840"/>
          <a:ext cx="458470" cy="609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0</xdr:colOff>
      <xdr:row>88</xdr:row>
      <xdr:rowOff>0</xdr:rowOff>
    </xdr:from>
    <xdr:to>
      <xdr:col>19</xdr:col>
      <xdr:colOff>436880</xdr:colOff>
      <xdr:row>89</xdr:row>
      <xdr:rowOff>546100</xdr:rowOff>
    </xdr:to>
    <xdr:pic>
      <xdr:nvPicPr>
        <xdr:cNvPr id="12" name="图片 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5240635" y="63667640"/>
          <a:ext cx="2288540" cy="1714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150495</xdr:colOff>
      <xdr:row>151</xdr:row>
      <xdr:rowOff>54610</xdr:rowOff>
    </xdr:from>
    <xdr:to>
      <xdr:col>1</xdr:col>
      <xdr:colOff>1163320</xdr:colOff>
      <xdr:row>152</xdr:row>
      <xdr:rowOff>42545</xdr:rowOff>
    </xdr:to>
    <xdr:pic>
      <xdr:nvPicPr>
        <xdr:cNvPr id="45" name="图片 8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909445" y="120554750"/>
          <a:ext cx="1012825" cy="762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109855</xdr:colOff>
      <xdr:row>152</xdr:row>
      <xdr:rowOff>27305</xdr:rowOff>
    </xdr:from>
    <xdr:to>
      <xdr:col>1</xdr:col>
      <xdr:colOff>1261110</xdr:colOff>
      <xdr:row>152</xdr:row>
      <xdr:rowOff>716915</xdr:rowOff>
    </xdr:to>
    <xdr:pic>
      <xdr:nvPicPr>
        <xdr:cNvPr id="46" name="图片 9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868805" y="121302145"/>
          <a:ext cx="1151255" cy="689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35560</xdr:colOff>
      <xdr:row>0</xdr:row>
      <xdr:rowOff>34925</xdr:rowOff>
    </xdr:from>
    <xdr:to>
      <xdr:col>0</xdr:col>
      <xdr:colOff>1003300</xdr:colOff>
      <xdr:row>0</xdr:row>
      <xdr:rowOff>790575</xdr:rowOff>
    </xdr:to>
    <xdr:pic>
      <xdr:nvPicPr>
        <xdr:cNvPr id="47" name="图片 1" descr="C:\Users\Administrator\AppData\Roaming\Tencent\Users\670081752\QQ\WinTemp\RichOle\XE_I6P89U)AR959723WAQNG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5560" y="34925"/>
          <a:ext cx="967740" cy="7556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V178"/>
  <sheetViews>
    <sheetView tabSelected="1" topLeftCell="A158" zoomScale="70" zoomScaleNormal="70" workbookViewId="0">
      <selection activeCell="P108" sqref="P1:P1048576"/>
    </sheetView>
  </sheetViews>
  <sheetFormatPr defaultColWidth="9" defaultRowHeight="15"/>
  <cols>
    <col min="1" max="1" width="25.7109375" style="9" customWidth="1"/>
    <col min="2" max="2" width="20.42578125" style="9" customWidth="1"/>
    <col min="3" max="3" width="41.5703125" style="9" customWidth="1"/>
    <col min="4" max="4" width="10.42578125" style="9"/>
    <col min="5" max="5" width="11.42578125" style="9" customWidth="1"/>
    <col min="6" max="6" width="9.140625" style="10"/>
    <col min="7" max="8" width="9" style="10"/>
    <col min="9" max="12" width="10.42578125" style="10"/>
    <col min="13" max="13" width="9" style="10"/>
    <col min="14" max="15" width="11.5703125" style="10"/>
    <col min="16" max="16" width="11.5703125" style="11"/>
    <col min="17" max="19" width="9" style="12"/>
    <col min="20" max="21" width="11.7109375" style="12"/>
    <col min="22" max="16384" width="9" style="12"/>
  </cols>
  <sheetData>
    <row r="1" spans="1:178" s="1" customFormat="1" ht="69.95" customHeight="1">
      <c r="A1" s="46" t="s">
        <v>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</row>
    <row r="2" spans="1:178" s="1" customFormat="1" ht="121.5" customHeight="1">
      <c r="A2" s="47" t="s">
        <v>1</v>
      </c>
      <c r="B2" s="47"/>
      <c r="C2" s="47"/>
      <c r="D2" s="47"/>
      <c r="E2" s="47"/>
      <c r="F2" s="47"/>
      <c r="G2" s="48"/>
      <c r="H2" s="48"/>
      <c r="I2" s="48"/>
      <c r="J2" s="48"/>
      <c r="K2" s="48"/>
      <c r="L2" s="48"/>
      <c r="M2" s="48"/>
      <c r="N2" s="48"/>
      <c r="O2" s="47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</row>
    <row r="3" spans="1:178" s="1" customFormat="1" ht="26.25" customHeight="1">
      <c r="A3" s="49" t="s">
        <v>2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1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</row>
    <row r="4" spans="1:178" s="2" customFormat="1" ht="15.75">
      <c r="A4" s="53" t="s">
        <v>3</v>
      </c>
      <c r="B4" s="53" t="s">
        <v>4</v>
      </c>
      <c r="C4" s="53" t="s">
        <v>5</v>
      </c>
      <c r="D4" s="54" t="s">
        <v>6</v>
      </c>
      <c r="E4" s="56" t="s">
        <v>7</v>
      </c>
      <c r="F4" s="57" t="s">
        <v>8</v>
      </c>
      <c r="G4" s="57" t="s">
        <v>9</v>
      </c>
      <c r="H4" s="57" t="s">
        <v>10</v>
      </c>
      <c r="I4" s="57" t="s">
        <v>11</v>
      </c>
      <c r="J4" s="57" t="s">
        <v>12</v>
      </c>
      <c r="K4" s="52" t="s">
        <v>13</v>
      </c>
      <c r="L4" s="52"/>
      <c r="M4" s="52"/>
      <c r="N4" s="57" t="s">
        <v>14</v>
      </c>
      <c r="O4" s="57" t="s">
        <v>15</v>
      </c>
      <c r="P4" s="65" t="s">
        <v>16</v>
      </c>
    </row>
    <row r="5" spans="1:178" s="2" customFormat="1" ht="15.75">
      <c r="A5" s="53"/>
      <c r="B5" s="53"/>
      <c r="C5" s="53"/>
      <c r="D5" s="54"/>
      <c r="E5" s="56"/>
      <c r="F5" s="57"/>
      <c r="G5" s="57"/>
      <c r="H5" s="57"/>
      <c r="I5" s="57"/>
      <c r="J5" s="57"/>
      <c r="K5" s="13" t="s">
        <v>17</v>
      </c>
      <c r="L5" s="13" t="s">
        <v>18</v>
      </c>
      <c r="M5" s="13" t="s">
        <v>19</v>
      </c>
      <c r="N5" s="57"/>
      <c r="O5" s="57"/>
      <c r="P5" s="66"/>
    </row>
    <row r="6" spans="1:178" ht="60">
      <c r="A6" s="14" t="s">
        <v>20</v>
      </c>
      <c r="B6" s="14"/>
      <c r="C6" s="15" t="s">
        <v>21</v>
      </c>
      <c r="D6" s="16">
        <v>1</v>
      </c>
      <c r="E6" s="55">
        <v>2</v>
      </c>
      <c r="F6" s="58">
        <v>1</v>
      </c>
      <c r="G6" s="58">
        <v>3</v>
      </c>
      <c r="H6" s="58">
        <v>3.94</v>
      </c>
      <c r="I6" s="58">
        <f>G6*F6</f>
        <v>3</v>
      </c>
      <c r="J6" s="58">
        <f>H6*F6</f>
        <v>3.94</v>
      </c>
      <c r="K6" s="58">
        <v>2.06</v>
      </c>
      <c r="L6" s="58">
        <v>0.95</v>
      </c>
      <c r="M6" s="58">
        <v>0.6</v>
      </c>
      <c r="N6" s="58">
        <f>K6*L6*M6/1000000</f>
        <v>1.1741999999999999E-6</v>
      </c>
      <c r="O6" s="58">
        <f>N6*F6</f>
        <v>1.1741999999999999E-6</v>
      </c>
      <c r="P6" s="67">
        <v>1</v>
      </c>
    </row>
    <row r="7" spans="1:178" ht="60">
      <c r="A7" s="14" t="s">
        <v>22</v>
      </c>
      <c r="B7" s="14"/>
      <c r="C7" s="15" t="s">
        <v>23</v>
      </c>
      <c r="D7" s="16">
        <v>1</v>
      </c>
      <c r="E7" s="55"/>
      <c r="F7" s="58"/>
      <c r="G7" s="58"/>
      <c r="H7" s="58"/>
      <c r="I7" s="58"/>
      <c r="J7" s="58"/>
      <c r="K7" s="58"/>
      <c r="L7" s="58"/>
      <c r="M7" s="58"/>
      <c r="N7" s="58"/>
      <c r="O7" s="58"/>
      <c r="P7" s="67"/>
    </row>
    <row r="8" spans="1:178" ht="54" customHeight="1">
      <c r="A8" s="45" t="s">
        <v>24</v>
      </c>
      <c r="B8" s="14"/>
      <c r="C8" s="14" t="s">
        <v>25</v>
      </c>
      <c r="D8" s="55">
        <v>1</v>
      </c>
      <c r="E8" s="16">
        <v>1</v>
      </c>
      <c r="F8" s="17">
        <v>1</v>
      </c>
      <c r="G8" s="17">
        <v>6.2</v>
      </c>
      <c r="H8" s="17">
        <v>6.74</v>
      </c>
      <c r="I8" s="17">
        <f>G8*F8</f>
        <v>6.2</v>
      </c>
      <c r="J8" s="17">
        <f>H8*F8</f>
        <v>6.74</v>
      </c>
      <c r="K8" s="17">
        <v>135</v>
      </c>
      <c r="L8" s="17">
        <v>22</v>
      </c>
      <c r="M8" s="17">
        <v>23</v>
      </c>
      <c r="N8" s="17">
        <f>K8*L8*M8/1000000</f>
        <v>6.8309999999999996E-2</v>
      </c>
      <c r="O8" s="17">
        <f>N8*F8</f>
        <v>6.8309999999999996E-2</v>
      </c>
      <c r="P8" s="20">
        <v>2</v>
      </c>
    </row>
    <row r="9" spans="1:178" ht="54.75" customHeight="1">
      <c r="A9" s="14" t="s">
        <v>26</v>
      </c>
      <c r="B9" s="14"/>
      <c r="C9" s="14" t="s">
        <v>27</v>
      </c>
      <c r="D9" s="55"/>
      <c r="E9" s="16">
        <v>1</v>
      </c>
      <c r="F9" s="17">
        <v>1</v>
      </c>
      <c r="G9" s="17">
        <v>3.5</v>
      </c>
      <c r="H9" s="17">
        <v>4.0999999999999996</v>
      </c>
      <c r="I9" s="17">
        <f>G9*F9</f>
        <v>3.5</v>
      </c>
      <c r="J9" s="17">
        <f>H9*F9</f>
        <v>4.0999999999999996</v>
      </c>
      <c r="K9" s="17">
        <v>70</v>
      </c>
      <c r="L9" s="17">
        <v>26</v>
      </c>
      <c r="M9" s="17">
        <v>27</v>
      </c>
      <c r="N9" s="17">
        <f>K9*L9*M9/1000000</f>
        <v>4.9140000000000003E-2</v>
      </c>
      <c r="O9" s="17">
        <f>N9*F9</f>
        <v>4.9140000000000003E-2</v>
      </c>
      <c r="P9" s="20">
        <v>3</v>
      </c>
    </row>
    <row r="10" spans="1:178" ht="60">
      <c r="A10" s="14" t="s">
        <v>28</v>
      </c>
      <c r="B10" s="14"/>
      <c r="C10" s="15" t="s">
        <v>29</v>
      </c>
      <c r="D10" s="15">
        <v>2</v>
      </c>
      <c r="E10" s="55">
        <v>8</v>
      </c>
      <c r="F10" s="58">
        <v>1</v>
      </c>
      <c r="G10" s="58">
        <v>1.66</v>
      </c>
      <c r="H10" s="58">
        <v>1.82</v>
      </c>
      <c r="I10" s="58">
        <f>G10*F10</f>
        <v>1.66</v>
      </c>
      <c r="J10" s="58">
        <f>H10*F10</f>
        <v>1.82</v>
      </c>
      <c r="K10" s="58">
        <v>26</v>
      </c>
      <c r="L10" s="58">
        <v>26</v>
      </c>
      <c r="M10" s="58">
        <v>10.5</v>
      </c>
      <c r="N10" s="58">
        <f>K10*L10*M10/1000000</f>
        <v>7.0980000000000001E-3</v>
      </c>
      <c r="O10" s="58">
        <f>N10*F10</f>
        <v>7.0980000000000001E-3</v>
      </c>
      <c r="P10" s="67">
        <v>4</v>
      </c>
    </row>
    <row r="11" spans="1:178" ht="75" customHeight="1">
      <c r="A11" s="14" t="s">
        <v>30</v>
      </c>
      <c r="B11" s="14"/>
      <c r="C11" s="15" t="s">
        <v>31</v>
      </c>
      <c r="D11" s="15">
        <v>2</v>
      </c>
      <c r="E11" s="55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67"/>
    </row>
    <row r="12" spans="1:178" ht="45">
      <c r="A12" s="14" t="s">
        <v>32</v>
      </c>
      <c r="B12" s="14"/>
      <c r="C12" s="15" t="s">
        <v>33</v>
      </c>
      <c r="D12" s="15">
        <v>2</v>
      </c>
      <c r="E12" s="55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67"/>
    </row>
    <row r="13" spans="1:178" ht="45">
      <c r="A13" s="14" t="s">
        <v>34</v>
      </c>
      <c r="B13" s="14"/>
      <c r="C13" s="15" t="s">
        <v>35</v>
      </c>
      <c r="D13" s="15">
        <v>2</v>
      </c>
      <c r="E13" s="55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67"/>
    </row>
    <row r="14" spans="1:178" ht="81" customHeight="1">
      <c r="A14" s="14">
        <v>41549</v>
      </c>
      <c r="B14" s="14"/>
      <c r="C14" s="14" t="s">
        <v>36</v>
      </c>
      <c r="D14" s="15">
        <v>2</v>
      </c>
      <c r="E14" s="55">
        <v>6</v>
      </c>
      <c r="F14" s="58">
        <v>1</v>
      </c>
      <c r="G14" s="58">
        <v>11</v>
      </c>
      <c r="H14" s="58">
        <v>12.2</v>
      </c>
      <c r="I14" s="58">
        <f>G14*F14</f>
        <v>11</v>
      </c>
      <c r="J14" s="58">
        <f>H14*F14</f>
        <v>12.2</v>
      </c>
      <c r="K14" s="58">
        <v>134</v>
      </c>
      <c r="L14" s="58">
        <v>29</v>
      </c>
      <c r="M14" s="58">
        <v>25</v>
      </c>
      <c r="N14" s="58">
        <f>K14*L14*M14/1000000</f>
        <v>9.715E-2</v>
      </c>
      <c r="O14" s="58">
        <f>N14*F14</f>
        <v>9.715E-2</v>
      </c>
      <c r="P14" s="67">
        <v>5</v>
      </c>
    </row>
    <row r="15" spans="1:178" ht="75">
      <c r="A15" s="14" t="s">
        <v>37</v>
      </c>
      <c r="B15" s="14"/>
      <c r="C15" s="14" t="s">
        <v>38</v>
      </c>
      <c r="D15" s="15">
        <v>4</v>
      </c>
      <c r="E15" s="55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67"/>
    </row>
    <row r="16" spans="1:178" ht="75">
      <c r="A16" s="14" t="s">
        <v>39</v>
      </c>
      <c r="B16" s="14"/>
      <c r="C16" s="14" t="s">
        <v>40</v>
      </c>
      <c r="D16" s="15">
        <v>1</v>
      </c>
      <c r="E16" s="55">
        <v>2</v>
      </c>
      <c r="F16" s="58">
        <v>1</v>
      </c>
      <c r="G16" s="58">
        <v>1.72</v>
      </c>
      <c r="H16" s="58">
        <v>2.12</v>
      </c>
      <c r="I16" s="58">
        <f>G16*F16</f>
        <v>1.72</v>
      </c>
      <c r="J16" s="58">
        <f>H16*F16</f>
        <v>2.12</v>
      </c>
      <c r="K16" s="58">
        <v>103</v>
      </c>
      <c r="L16" s="58">
        <v>12.3</v>
      </c>
      <c r="M16" s="58">
        <v>8.1999999999999993</v>
      </c>
      <c r="N16" s="58">
        <f>K16*L16*M16/1000000</f>
        <v>1.038858E-2</v>
      </c>
      <c r="O16" s="58">
        <f>N16*F16</f>
        <v>1.038858E-2</v>
      </c>
      <c r="P16" s="67">
        <v>6</v>
      </c>
    </row>
    <row r="17" spans="1:16" ht="75">
      <c r="A17" s="14" t="s">
        <v>41</v>
      </c>
      <c r="B17" s="14"/>
      <c r="C17" s="14" t="s">
        <v>42</v>
      </c>
      <c r="D17" s="15">
        <v>1</v>
      </c>
      <c r="E17" s="55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67"/>
    </row>
    <row r="18" spans="1:16" ht="30">
      <c r="A18" s="14" t="s">
        <v>43</v>
      </c>
      <c r="B18" s="14"/>
      <c r="C18" s="14" t="s">
        <v>44</v>
      </c>
      <c r="D18" s="15">
        <v>1</v>
      </c>
      <c r="E18" s="55">
        <v>18</v>
      </c>
      <c r="F18" s="58">
        <v>1</v>
      </c>
      <c r="G18" s="55">
        <v>2.06</v>
      </c>
      <c r="H18" s="55">
        <v>2.48</v>
      </c>
      <c r="I18" s="55">
        <f>G18*F18</f>
        <v>2.06</v>
      </c>
      <c r="J18" s="55">
        <f>H18*F18</f>
        <v>2.48</v>
      </c>
      <c r="K18" s="55">
        <v>37</v>
      </c>
      <c r="L18" s="55">
        <v>25.5</v>
      </c>
      <c r="M18" s="55">
        <v>14.5</v>
      </c>
      <c r="N18" s="58">
        <f>K18*L18*M18/1000000</f>
        <v>1.368075E-2</v>
      </c>
      <c r="O18" s="58">
        <f>N18*F18</f>
        <v>1.368075E-2</v>
      </c>
      <c r="P18" s="67">
        <v>7</v>
      </c>
    </row>
    <row r="19" spans="1:16" ht="30">
      <c r="A19" s="14" t="s">
        <v>45</v>
      </c>
      <c r="B19" s="14"/>
      <c r="C19" s="14" t="s">
        <v>46</v>
      </c>
      <c r="D19" s="15">
        <v>1</v>
      </c>
      <c r="E19" s="55"/>
      <c r="F19" s="58"/>
      <c r="G19" s="55"/>
      <c r="H19" s="55"/>
      <c r="I19" s="55"/>
      <c r="J19" s="55"/>
      <c r="K19" s="55"/>
      <c r="L19" s="55"/>
      <c r="M19" s="55"/>
      <c r="N19" s="58"/>
      <c r="O19" s="58"/>
      <c r="P19" s="67"/>
    </row>
    <row r="20" spans="1:16" ht="30">
      <c r="A20" s="14" t="s">
        <v>47</v>
      </c>
      <c r="B20" s="14"/>
      <c r="C20" s="14" t="s">
        <v>48</v>
      </c>
      <c r="D20" s="15">
        <v>1</v>
      </c>
      <c r="E20" s="55"/>
      <c r="F20" s="58"/>
      <c r="G20" s="55"/>
      <c r="H20" s="55"/>
      <c r="I20" s="55"/>
      <c r="J20" s="55"/>
      <c r="K20" s="55"/>
      <c r="L20" s="55"/>
      <c r="M20" s="55"/>
      <c r="N20" s="58"/>
      <c r="O20" s="58"/>
      <c r="P20" s="67"/>
    </row>
    <row r="21" spans="1:16" ht="30">
      <c r="A21" s="14" t="s">
        <v>49</v>
      </c>
      <c r="B21" s="14"/>
      <c r="C21" s="14" t="s">
        <v>50</v>
      </c>
      <c r="D21" s="15">
        <v>1</v>
      </c>
      <c r="E21" s="55"/>
      <c r="F21" s="58"/>
      <c r="G21" s="55"/>
      <c r="H21" s="55"/>
      <c r="I21" s="55"/>
      <c r="J21" s="55"/>
      <c r="K21" s="55"/>
      <c r="L21" s="55"/>
      <c r="M21" s="55"/>
      <c r="N21" s="58"/>
      <c r="O21" s="58"/>
      <c r="P21" s="67"/>
    </row>
    <row r="22" spans="1:16" ht="30">
      <c r="A22" s="14" t="s">
        <v>51</v>
      </c>
      <c r="B22" s="14"/>
      <c r="C22" s="14" t="s">
        <v>52</v>
      </c>
      <c r="D22" s="15">
        <v>1</v>
      </c>
      <c r="E22" s="55"/>
      <c r="F22" s="58"/>
      <c r="G22" s="55"/>
      <c r="H22" s="55"/>
      <c r="I22" s="55"/>
      <c r="J22" s="55"/>
      <c r="K22" s="55"/>
      <c r="L22" s="55"/>
      <c r="M22" s="55"/>
      <c r="N22" s="58"/>
      <c r="O22" s="58"/>
      <c r="P22" s="67"/>
    </row>
    <row r="23" spans="1:16" ht="30">
      <c r="A23" s="14" t="s">
        <v>53</v>
      </c>
      <c r="B23" s="14"/>
      <c r="C23" s="14" t="s">
        <v>54</v>
      </c>
      <c r="D23" s="15">
        <v>1</v>
      </c>
      <c r="E23" s="55"/>
      <c r="F23" s="58"/>
      <c r="G23" s="55"/>
      <c r="H23" s="55"/>
      <c r="I23" s="55"/>
      <c r="J23" s="55"/>
      <c r="K23" s="55"/>
      <c r="L23" s="55"/>
      <c r="M23" s="55"/>
      <c r="N23" s="58"/>
      <c r="O23" s="58"/>
      <c r="P23" s="67"/>
    </row>
    <row r="24" spans="1:16" ht="30">
      <c r="A24" s="14" t="s">
        <v>55</v>
      </c>
      <c r="B24" s="14"/>
      <c r="C24" s="14" t="s">
        <v>56</v>
      </c>
      <c r="D24" s="15">
        <v>1</v>
      </c>
      <c r="E24" s="55"/>
      <c r="F24" s="58"/>
      <c r="G24" s="55"/>
      <c r="H24" s="55"/>
      <c r="I24" s="55"/>
      <c r="J24" s="55"/>
      <c r="K24" s="55"/>
      <c r="L24" s="55"/>
      <c r="M24" s="55"/>
      <c r="N24" s="58"/>
      <c r="O24" s="58"/>
      <c r="P24" s="67"/>
    </row>
    <row r="25" spans="1:16" ht="60">
      <c r="A25" s="14" t="s">
        <v>57</v>
      </c>
      <c r="B25" s="14"/>
      <c r="C25" s="14" t="s">
        <v>58</v>
      </c>
      <c r="D25" s="15">
        <v>2</v>
      </c>
      <c r="E25" s="55"/>
      <c r="F25" s="58"/>
      <c r="G25" s="55"/>
      <c r="H25" s="55"/>
      <c r="I25" s="55"/>
      <c r="J25" s="55"/>
      <c r="K25" s="55"/>
      <c r="L25" s="55"/>
      <c r="M25" s="55"/>
      <c r="N25" s="58"/>
      <c r="O25" s="58"/>
      <c r="P25" s="67"/>
    </row>
    <row r="26" spans="1:16" ht="30">
      <c r="A26" s="14" t="s">
        <v>59</v>
      </c>
      <c r="B26" s="14"/>
      <c r="C26" s="14" t="s">
        <v>60</v>
      </c>
      <c r="D26" s="15">
        <v>1</v>
      </c>
      <c r="E26" s="55"/>
      <c r="F26" s="58"/>
      <c r="G26" s="55"/>
      <c r="H26" s="55"/>
      <c r="I26" s="55"/>
      <c r="J26" s="55"/>
      <c r="K26" s="55"/>
      <c r="L26" s="55"/>
      <c r="M26" s="55"/>
      <c r="N26" s="58"/>
      <c r="O26" s="58"/>
      <c r="P26" s="67"/>
    </row>
    <row r="27" spans="1:16" ht="30">
      <c r="A27" s="14" t="s">
        <v>61</v>
      </c>
      <c r="B27" s="14"/>
      <c r="C27" s="14" t="s">
        <v>62</v>
      </c>
      <c r="D27" s="15">
        <v>1</v>
      </c>
      <c r="E27" s="55"/>
      <c r="F27" s="58"/>
      <c r="G27" s="55"/>
      <c r="H27" s="55"/>
      <c r="I27" s="55"/>
      <c r="J27" s="55"/>
      <c r="K27" s="55"/>
      <c r="L27" s="55"/>
      <c r="M27" s="55"/>
      <c r="N27" s="58"/>
      <c r="O27" s="58"/>
      <c r="P27" s="67"/>
    </row>
    <row r="28" spans="1:16" ht="30">
      <c r="A28" s="14" t="s">
        <v>63</v>
      </c>
      <c r="B28" s="14"/>
      <c r="C28" s="14" t="s">
        <v>64</v>
      </c>
      <c r="D28" s="15">
        <v>1</v>
      </c>
      <c r="E28" s="55"/>
      <c r="F28" s="58"/>
      <c r="G28" s="55"/>
      <c r="H28" s="55"/>
      <c r="I28" s="55"/>
      <c r="J28" s="55"/>
      <c r="K28" s="55"/>
      <c r="L28" s="55"/>
      <c r="M28" s="55"/>
      <c r="N28" s="58"/>
      <c r="O28" s="58"/>
      <c r="P28" s="67"/>
    </row>
    <row r="29" spans="1:16" ht="30">
      <c r="A29" s="14" t="s">
        <v>65</v>
      </c>
      <c r="B29" s="14"/>
      <c r="C29" s="14" t="s">
        <v>66</v>
      </c>
      <c r="D29" s="15">
        <v>1</v>
      </c>
      <c r="E29" s="55"/>
      <c r="F29" s="58"/>
      <c r="G29" s="55"/>
      <c r="H29" s="55"/>
      <c r="I29" s="55"/>
      <c r="J29" s="55"/>
      <c r="K29" s="55"/>
      <c r="L29" s="55"/>
      <c r="M29" s="55"/>
      <c r="N29" s="58"/>
      <c r="O29" s="58"/>
      <c r="P29" s="67"/>
    </row>
    <row r="30" spans="1:16" ht="30">
      <c r="A30" s="14" t="s">
        <v>67</v>
      </c>
      <c r="B30" s="14"/>
      <c r="C30" s="14" t="s">
        <v>68</v>
      </c>
      <c r="D30" s="15">
        <v>1</v>
      </c>
      <c r="E30" s="55"/>
      <c r="F30" s="58"/>
      <c r="G30" s="55"/>
      <c r="H30" s="55"/>
      <c r="I30" s="55"/>
      <c r="J30" s="55"/>
      <c r="K30" s="55"/>
      <c r="L30" s="55"/>
      <c r="M30" s="55"/>
      <c r="N30" s="58"/>
      <c r="O30" s="58"/>
      <c r="P30" s="67"/>
    </row>
    <row r="31" spans="1:16" ht="30">
      <c r="A31" s="14" t="s">
        <v>69</v>
      </c>
      <c r="B31" s="14"/>
      <c r="C31" s="14" t="s">
        <v>70</v>
      </c>
      <c r="D31" s="15">
        <v>1</v>
      </c>
      <c r="E31" s="55"/>
      <c r="F31" s="58"/>
      <c r="G31" s="55"/>
      <c r="H31" s="55"/>
      <c r="I31" s="55"/>
      <c r="J31" s="55"/>
      <c r="K31" s="55"/>
      <c r="L31" s="55"/>
      <c r="M31" s="55"/>
      <c r="N31" s="58"/>
      <c r="O31" s="58"/>
      <c r="P31" s="67"/>
    </row>
    <row r="32" spans="1:16" ht="30">
      <c r="A32" s="14" t="s">
        <v>71</v>
      </c>
      <c r="B32" s="14"/>
      <c r="C32" s="14" t="s">
        <v>72</v>
      </c>
      <c r="D32" s="15">
        <v>1</v>
      </c>
      <c r="E32" s="55"/>
      <c r="F32" s="58"/>
      <c r="G32" s="55"/>
      <c r="H32" s="55"/>
      <c r="I32" s="55"/>
      <c r="J32" s="55"/>
      <c r="K32" s="55"/>
      <c r="L32" s="55"/>
      <c r="M32" s="55"/>
      <c r="N32" s="58"/>
      <c r="O32" s="58"/>
      <c r="P32" s="67"/>
    </row>
    <row r="33" spans="1:16" ht="60">
      <c r="A33" s="14" t="s">
        <v>73</v>
      </c>
      <c r="B33" s="14"/>
      <c r="C33" s="14" t="s">
        <v>74</v>
      </c>
      <c r="D33" s="15">
        <v>2</v>
      </c>
      <c r="E33" s="55"/>
      <c r="F33" s="58"/>
      <c r="G33" s="55"/>
      <c r="H33" s="55"/>
      <c r="I33" s="55"/>
      <c r="J33" s="55"/>
      <c r="K33" s="55"/>
      <c r="L33" s="55"/>
      <c r="M33" s="55"/>
      <c r="N33" s="58"/>
      <c r="O33" s="58"/>
      <c r="P33" s="67"/>
    </row>
    <row r="34" spans="1:16" ht="75">
      <c r="A34" s="14" t="s">
        <v>75</v>
      </c>
      <c r="B34" s="14"/>
      <c r="C34" s="14" t="s">
        <v>76</v>
      </c>
      <c r="D34" s="15">
        <v>2</v>
      </c>
      <c r="E34" s="55">
        <v>6</v>
      </c>
      <c r="F34" s="58">
        <v>1</v>
      </c>
      <c r="G34" s="58">
        <v>5</v>
      </c>
      <c r="H34" s="58">
        <v>6</v>
      </c>
      <c r="I34" s="58">
        <v>5</v>
      </c>
      <c r="J34" s="58">
        <v>6</v>
      </c>
      <c r="K34" s="58">
        <v>55</v>
      </c>
      <c r="L34" s="58">
        <v>24</v>
      </c>
      <c r="M34" s="58">
        <v>24</v>
      </c>
      <c r="N34" s="58">
        <f>K34*L34*M34/1000000</f>
        <v>3.168E-2</v>
      </c>
      <c r="O34" s="58">
        <f>N34*F34</f>
        <v>3.168E-2</v>
      </c>
      <c r="P34" s="67">
        <v>8</v>
      </c>
    </row>
    <row r="35" spans="1:16" ht="75">
      <c r="A35" s="14" t="s">
        <v>77</v>
      </c>
      <c r="B35" s="14"/>
      <c r="C35" s="14" t="s">
        <v>78</v>
      </c>
      <c r="D35" s="15">
        <v>2</v>
      </c>
      <c r="E35" s="55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67"/>
    </row>
    <row r="36" spans="1:16" ht="75">
      <c r="A36" s="14" t="s">
        <v>79</v>
      </c>
      <c r="B36" s="14"/>
      <c r="C36" s="14" t="s">
        <v>80</v>
      </c>
      <c r="D36" s="15">
        <v>2</v>
      </c>
      <c r="E36" s="55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67"/>
    </row>
    <row r="37" spans="1:16" ht="75">
      <c r="A37" s="14" t="s">
        <v>81</v>
      </c>
      <c r="B37" s="14"/>
      <c r="C37" s="14" t="s">
        <v>82</v>
      </c>
      <c r="D37" s="15">
        <v>1</v>
      </c>
      <c r="E37" s="55">
        <v>3</v>
      </c>
      <c r="F37" s="58">
        <v>1</v>
      </c>
      <c r="G37" s="58">
        <v>1.1200000000000001</v>
      </c>
      <c r="H37" s="58">
        <v>1.24</v>
      </c>
      <c r="I37" s="58">
        <v>1.1200000000000001</v>
      </c>
      <c r="J37" s="58">
        <v>1.24</v>
      </c>
      <c r="K37" s="58">
        <v>33</v>
      </c>
      <c r="L37" s="58">
        <v>18</v>
      </c>
      <c r="M37" s="58">
        <v>15</v>
      </c>
      <c r="N37" s="58">
        <f>K37*L37*M37/1000000</f>
        <v>8.9099999999999995E-3</v>
      </c>
      <c r="O37" s="58">
        <f>N37*F37</f>
        <v>8.9099999999999995E-3</v>
      </c>
      <c r="P37" s="67">
        <v>9</v>
      </c>
    </row>
    <row r="38" spans="1:16" ht="75">
      <c r="A38" s="14" t="s">
        <v>83</v>
      </c>
      <c r="B38" s="14"/>
      <c r="C38" s="14" t="s">
        <v>84</v>
      </c>
      <c r="D38" s="15">
        <v>1</v>
      </c>
      <c r="E38" s="55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67"/>
    </row>
    <row r="39" spans="1:16" ht="75">
      <c r="A39" s="14" t="s">
        <v>85</v>
      </c>
      <c r="B39" s="14"/>
      <c r="C39" s="14" t="s">
        <v>86</v>
      </c>
      <c r="D39" s="15">
        <v>1</v>
      </c>
      <c r="E39" s="55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67"/>
    </row>
    <row r="40" spans="1:16" ht="75">
      <c r="A40" s="45" t="s">
        <v>87</v>
      </c>
      <c r="B40" s="14"/>
      <c r="C40" s="15" t="s">
        <v>88</v>
      </c>
      <c r="D40" s="16">
        <v>2</v>
      </c>
      <c r="E40" s="16">
        <v>2</v>
      </c>
      <c r="F40" s="17">
        <v>1</v>
      </c>
      <c r="G40" s="17">
        <v>2</v>
      </c>
      <c r="H40" s="17">
        <v>2.4</v>
      </c>
      <c r="I40" s="17">
        <f>G40*F40</f>
        <v>2</v>
      </c>
      <c r="J40" s="17">
        <f>H40*G40</f>
        <v>4.8</v>
      </c>
      <c r="K40" s="17">
        <v>36</v>
      </c>
      <c r="L40" s="17">
        <v>25</v>
      </c>
      <c r="M40" s="17">
        <v>12</v>
      </c>
      <c r="N40" s="17">
        <f>K40*L40*M40/1000000</f>
        <v>1.0800000000000001E-2</v>
      </c>
      <c r="O40" s="17">
        <f>N40*G40</f>
        <v>2.1600000000000001E-2</v>
      </c>
      <c r="P40" s="21" t="s">
        <v>89</v>
      </c>
    </row>
    <row r="41" spans="1:16" ht="72" customHeight="1">
      <c r="A41" s="45" t="s">
        <v>90</v>
      </c>
      <c r="B41" s="14"/>
      <c r="C41" s="18" t="s">
        <v>91</v>
      </c>
      <c r="D41" s="16">
        <v>1</v>
      </c>
      <c r="E41" s="55">
        <v>15</v>
      </c>
      <c r="F41" s="58">
        <v>1</v>
      </c>
      <c r="G41" s="58">
        <v>15</v>
      </c>
      <c r="H41" s="58">
        <v>15.6</v>
      </c>
      <c r="I41" s="58">
        <v>15</v>
      </c>
      <c r="J41" s="58">
        <v>15.6</v>
      </c>
      <c r="K41" s="58">
        <v>66.5</v>
      </c>
      <c r="L41" s="58">
        <v>53</v>
      </c>
      <c r="M41" s="58">
        <v>66.5</v>
      </c>
      <c r="N41" s="58">
        <f>K41*L41*M41/1000000</f>
        <v>0.23437925000000001</v>
      </c>
      <c r="O41" s="58">
        <f>N41*F41</f>
        <v>0.23437925000000001</v>
      </c>
      <c r="P41" s="67">
        <v>11</v>
      </c>
    </row>
    <row r="42" spans="1:16" ht="72" customHeight="1">
      <c r="A42" s="14" t="s">
        <v>92</v>
      </c>
      <c r="B42" s="14"/>
      <c r="C42" s="14" t="s">
        <v>93</v>
      </c>
      <c r="D42" s="16">
        <v>1</v>
      </c>
      <c r="E42" s="55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67"/>
    </row>
    <row r="43" spans="1:16" ht="58.5" customHeight="1">
      <c r="A43" s="14" t="s">
        <v>94</v>
      </c>
      <c r="B43" s="14"/>
      <c r="C43" s="14" t="s">
        <v>95</v>
      </c>
      <c r="D43" s="16">
        <v>1</v>
      </c>
      <c r="E43" s="55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67"/>
    </row>
    <row r="44" spans="1:16" ht="58.5" customHeight="1">
      <c r="A44" s="14" t="s">
        <v>96</v>
      </c>
      <c r="B44" s="14"/>
      <c r="C44" s="14" t="s">
        <v>97</v>
      </c>
      <c r="D44" s="16">
        <v>1</v>
      </c>
      <c r="E44" s="55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67"/>
    </row>
    <row r="45" spans="1:16" ht="30">
      <c r="A45" s="14" t="s">
        <v>98</v>
      </c>
      <c r="B45" s="14"/>
      <c r="C45" s="14" t="s">
        <v>99</v>
      </c>
      <c r="D45" s="16">
        <v>1</v>
      </c>
      <c r="E45" s="55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67"/>
    </row>
    <row r="46" spans="1:16" ht="72.95" customHeight="1">
      <c r="A46" s="14" t="s">
        <v>100</v>
      </c>
      <c r="B46" s="14"/>
      <c r="C46" s="14" t="s">
        <v>101</v>
      </c>
      <c r="D46" s="16">
        <v>1</v>
      </c>
      <c r="E46" s="55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67"/>
    </row>
    <row r="47" spans="1:16" ht="30">
      <c r="A47" s="14" t="s">
        <v>102</v>
      </c>
      <c r="B47" s="14"/>
      <c r="C47" s="14" t="s">
        <v>103</v>
      </c>
      <c r="D47" s="16">
        <v>1</v>
      </c>
      <c r="E47" s="55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67"/>
    </row>
    <row r="48" spans="1:16" ht="75">
      <c r="A48" s="14" t="s">
        <v>104</v>
      </c>
      <c r="B48" s="14"/>
      <c r="C48" s="14" t="s">
        <v>105</v>
      </c>
      <c r="D48" s="15">
        <v>2</v>
      </c>
      <c r="E48" s="55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67"/>
    </row>
    <row r="49" spans="1:16" ht="62.25" customHeight="1">
      <c r="A49" s="14" t="s">
        <v>106</v>
      </c>
      <c r="B49" s="14"/>
      <c r="C49" s="14" t="s">
        <v>107</v>
      </c>
      <c r="D49" s="15">
        <v>1</v>
      </c>
      <c r="E49" s="55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67"/>
    </row>
    <row r="50" spans="1:16" ht="82.5" customHeight="1">
      <c r="A50" s="14" t="s">
        <v>108</v>
      </c>
      <c r="B50" s="14"/>
      <c r="C50" s="15" t="s">
        <v>109</v>
      </c>
      <c r="D50" s="16">
        <v>1</v>
      </c>
      <c r="E50" s="55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67"/>
    </row>
    <row r="51" spans="1:16" ht="72.75" customHeight="1">
      <c r="A51" s="14" t="s">
        <v>110</v>
      </c>
      <c r="B51" s="14"/>
      <c r="C51" s="14" t="s">
        <v>111</v>
      </c>
      <c r="D51" s="16">
        <v>1</v>
      </c>
      <c r="E51" s="55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67"/>
    </row>
    <row r="52" spans="1:16" ht="62.25" customHeight="1">
      <c r="A52" s="14" t="s">
        <v>112</v>
      </c>
      <c r="B52" s="14"/>
      <c r="C52" s="14" t="s">
        <v>113</v>
      </c>
      <c r="D52" s="16">
        <v>1</v>
      </c>
      <c r="E52" s="55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67"/>
    </row>
    <row r="53" spans="1:16" ht="78.75" customHeight="1">
      <c r="A53" s="14" t="s">
        <v>114</v>
      </c>
      <c r="B53" s="14"/>
      <c r="C53" s="15" t="s">
        <v>115</v>
      </c>
      <c r="D53" s="16">
        <v>1</v>
      </c>
      <c r="E53" s="55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67"/>
    </row>
    <row r="54" spans="1:16" ht="87" customHeight="1">
      <c r="A54" s="14" t="s">
        <v>116</v>
      </c>
      <c r="B54" s="14"/>
      <c r="C54" s="14" t="s">
        <v>117</v>
      </c>
      <c r="D54" s="16">
        <v>1</v>
      </c>
      <c r="E54" s="55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67"/>
    </row>
    <row r="55" spans="1:16" ht="54" customHeight="1">
      <c r="A55" s="14" t="s">
        <v>118</v>
      </c>
      <c r="B55" s="14"/>
      <c r="C55" s="14" t="s">
        <v>119</v>
      </c>
      <c r="D55" s="16">
        <v>1</v>
      </c>
      <c r="E55" s="55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67"/>
    </row>
    <row r="56" spans="1:16" ht="70.5" customHeight="1">
      <c r="A56" s="14" t="s">
        <v>120</v>
      </c>
      <c r="B56" s="14"/>
      <c r="C56" s="15" t="s">
        <v>121</v>
      </c>
      <c r="D56" s="16">
        <v>2</v>
      </c>
      <c r="E56" s="55">
        <v>9</v>
      </c>
      <c r="F56" s="58">
        <v>1</v>
      </c>
      <c r="G56" s="58"/>
      <c r="H56" s="58"/>
      <c r="I56" s="58"/>
      <c r="J56" s="58"/>
      <c r="K56" s="58"/>
      <c r="L56" s="58"/>
      <c r="M56" s="58"/>
      <c r="N56" s="58"/>
      <c r="O56" s="58"/>
      <c r="P56" s="67">
        <v>12</v>
      </c>
    </row>
    <row r="57" spans="1:16" ht="72" customHeight="1">
      <c r="A57" s="14" t="s">
        <v>122</v>
      </c>
      <c r="B57" s="14"/>
      <c r="C57" s="15" t="s">
        <v>123</v>
      </c>
      <c r="D57" s="16">
        <v>2</v>
      </c>
      <c r="E57" s="55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67"/>
    </row>
    <row r="58" spans="1:16" ht="60">
      <c r="A58" s="14" t="s">
        <v>124</v>
      </c>
      <c r="B58" s="14"/>
      <c r="C58" s="14" t="s">
        <v>125</v>
      </c>
      <c r="D58" s="15">
        <v>1</v>
      </c>
      <c r="E58" s="55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67"/>
    </row>
    <row r="59" spans="1:16" ht="60">
      <c r="A59" s="14" t="s">
        <v>126</v>
      </c>
      <c r="B59" s="14"/>
      <c r="C59" s="14" t="s">
        <v>127</v>
      </c>
      <c r="D59" s="15">
        <v>1</v>
      </c>
      <c r="E59" s="55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67"/>
    </row>
    <row r="60" spans="1:16" ht="90">
      <c r="A60" s="14" t="s">
        <v>128</v>
      </c>
      <c r="B60" s="14"/>
      <c r="C60" s="14" t="s">
        <v>129</v>
      </c>
      <c r="D60" s="15">
        <v>1</v>
      </c>
      <c r="E60" s="55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67"/>
    </row>
    <row r="61" spans="1:16" ht="90">
      <c r="A61" s="14" t="s">
        <v>130</v>
      </c>
      <c r="B61" s="14"/>
      <c r="C61" s="14" t="s">
        <v>131</v>
      </c>
      <c r="D61" s="15">
        <f>2-1</f>
        <v>1</v>
      </c>
      <c r="E61" s="55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67"/>
    </row>
    <row r="62" spans="1:16" ht="90">
      <c r="A62" s="14" t="s">
        <v>132</v>
      </c>
      <c r="B62" s="14"/>
      <c r="C62" s="14" t="s">
        <v>133</v>
      </c>
      <c r="D62" s="15">
        <f>2-1</f>
        <v>1</v>
      </c>
      <c r="E62" s="55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67"/>
    </row>
    <row r="63" spans="1:16" ht="90">
      <c r="A63" s="45" t="s">
        <v>134</v>
      </c>
      <c r="B63" s="14"/>
      <c r="C63" s="14" t="s">
        <v>135</v>
      </c>
      <c r="D63" s="16">
        <v>1</v>
      </c>
      <c r="E63" s="55">
        <v>1</v>
      </c>
      <c r="F63" s="55">
        <v>1</v>
      </c>
      <c r="G63" s="55">
        <v>6.1</v>
      </c>
      <c r="H63" s="55">
        <v>6.9</v>
      </c>
      <c r="I63" s="55">
        <v>6.1</v>
      </c>
      <c r="J63" s="55">
        <v>6.9</v>
      </c>
      <c r="K63" s="55">
        <v>58</v>
      </c>
      <c r="L63" s="55">
        <v>38</v>
      </c>
      <c r="M63" s="55">
        <v>15</v>
      </c>
      <c r="N63" s="55">
        <f>K63*L63*M63/1000000</f>
        <v>3.3059999999999999E-2</v>
      </c>
      <c r="O63" s="55">
        <f>N63*F63</f>
        <v>3.3059999999999999E-2</v>
      </c>
      <c r="P63" s="67">
        <v>13</v>
      </c>
    </row>
    <row r="64" spans="1:16" ht="72.75" customHeight="1">
      <c r="A64" s="14" t="s">
        <v>136</v>
      </c>
      <c r="B64" s="14"/>
      <c r="C64" s="14" t="s">
        <v>137</v>
      </c>
      <c r="D64" s="16">
        <v>1</v>
      </c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67"/>
    </row>
    <row r="65" spans="1:16" ht="30">
      <c r="A65" s="14" t="s">
        <v>138</v>
      </c>
      <c r="B65" s="14"/>
      <c r="C65" s="14" t="s">
        <v>139</v>
      </c>
      <c r="D65" s="15">
        <v>1</v>
      </c>
      <c r="E65" s="55">
        <v>7</v>
      </c>
      <c r="F65" s="55">
        <v>1</v>
      </c>
      <c r="G65" s="55">
        <v>1.3</v>
      </c>
      <c r="H65" s="55">
        <v>2.2999999999999998</v>
      </c>
      <c r="I65" s="55"/>
      <c r="J65" s="55"/>
      <c r="K65" s="55">
        <v>120</v>
      </c>
      <c r="L65" s="55">
        <v>20</v>
      </c>
      <c r="M65" s="55">
        <v>10</v>
      </c>
      <c r="N65" s="58"/>
      <c r="O65" s="58"/>
      <c r="P65" s="67">
        <v>14</v>
      </c>
    </row>
    <row r="66" spans="1:16" ht="30">
      <c r="A66" s="14" t="s">
        <v>140</v>
      </c>
      <c r="B66" s="14"/>
      <c r="C66" s="14" t="s">
        <v>141</v>
      </c>
      <c r="D66" s="15">
        <v>1</v>
      </c>
      <c r="E66" s="55"/>
      <c r="F66" s="55"/>
      <c r="G66" s="55"/>
      <c r="H66" s="55"/>
      <c r="I66" s="55"/>
      <c r="J66" s="55"/>
      <c r="K66" s="55"/>
      <c r="L66" s="55"/>
      <c r="M66" s="55"/>
      <c r="N66" s="58"/>
      <c r="O66" s="58"/>
      <c r="P66" s="67"/>
    </row>
    <row r="67" spans="1:16">
      <c r="A67" s="14" t="s">
        <v>142</v>
      </c>
      <c r="B67" s="14"/>
      <c r="C67" s="14" t="s">
        <v>143</v>
      </c>
      <c r="D67" s="15">
        <v>1</v>
      </c>
      <c r="E67" s="55"/>
      <c r="F67" s="55"/>
      <c r="G67" s="55"/>
      <c r="H67" s="55"/>
      <c r="I67" s="55"/>
      <c r="J67" s="55"/>
      <c r="K67" s="55"/>
      <c r="L67" s="55"/>
      <c r="M67" s="55"/>
      <c r="N67" s="58"/>
      <c r="O67" s="58"/>
      <c r="P67" s="67"/>
    </row>
    <row r="68" spans="1:16">
      <c r="A68" s="14" t="s">
        <v>144</v>
      </c>
      <c r="B68" s="14"/>
      <c r="C68" s="14" t="s">
        <v>145</v>
      </c>
      <c r="D68" s="15">
        <v>2</v>
      </c>
      <c r="E68" s="55"/>
      <c r="F68" s="55"/>
      <c r="G68" s="55"/>
      <c r="H68" s="55"/>
      <c r="I68" s="55"/>
      <c r="J68" s="55"/>
      <c r="K68" s="55"/>
      <c r="L68" s="55"/>
      <c r="M68" s="55"/>
      <c r="N68" s="58"/>
      <c r="O68" s="58"/>
      <c r="P68" s="67"/>
    </row>
    <row r="69" spans="1:16">
      <c r="A69" s="14" t="s">
        <v>146</v>
      </c>
      <c r="B69" s="14"/>
      <c r="C69" s="14" t="s">
        <v>147</v>
      </c>
      <c r="D69" s="15">
        <v>2</v>
      </c>
      <c r="E69" s="55"/>
      <c r="F69" s="55"/>
      <c r="G69" s="55"/>
      <c r="H69" s="55"/>
      <c r="I69" s="55"/>
      <c r="J69" s="55"/>
      <c r="K69" s="55"/>
      <c r="L69" s="55"/>
      <c r="M69" s="55"/>
      <c r="N69" s="58"/>
      <c r="O69" s="58"/>
      <c r="P69" s="67"/>
    </row>
    <row r="70" spans="1:16" ht="63.95" customHeight="1">
      <c r="A70" s="14" t="s">
        <v>148</v>
      </c>
      <c r="B70" s="14"/>
      <c r="C70" s="15" t="s">
        <v>149</v>
      </c>
      <c r="D70" s="16">
        <v>1</v>
      </c>
      <c r="E70" s="16">
        <v>1</v>
      </c>
      <c r="F70" s="55">
        <v>1</v>
      </c>
      <c r="G70" s="55">
        <v>9.3000000000000007</v>
      </c>
      <c r="H70" s="55">
        <v>11.93</v>
      </c>
      <c r="I70" s="55">
        <v>9.3000000000000007</v>
      </c>
      <c r="J70" s="55">
        <v>11.93</v>
      </c>
      <c r="K70" s="55">
        <v>64.5</v>
      </c>
      <c r="L70" s="55">
        <v>17</v>
      </c>
      <c r="M70" s="55">
        <v>68</v>
      </c>
      <c r="N70" s="58">
        <f>K70*L70*M70/1000000</f>
        <v>7.4562000000000003E-2</v>
      </c>
      <c r="O70" s="58">
        <f>N70*F70</f>
        <v>7.4562000000000003E-2</v>
      </c>
      <c r="P70" s="67">
        <v>15</v>
      </c>
    </row>
    <row r="71" spans="1:16" ht="78.95" customHeight="1">
      <c r="A71" s="14" t="s">
        <v>150</v>
      </c>
      <c r="B71" s="14"/>
      <c r="C71" s="15" t="s">
        <v>151</v>
      </c>
      <c r="D71" s="16">
        <v>1</v>
      </c>
      <c r="E71" s="16">
        <v>1</v>
      </c>
      <c r="F71" s="55"/>
      <c r="G71" s="55"/>
      <c r="H71" s="55"/>
      <c r="I71" s="55"/>
      <c r="J71" s="55"/>
      <c r="K71" s="55"/>
      <c r="L71" s="55"/>
      <c r="M71" s="55"/>
      <c r="N71" s="58"/>
      <c r="O71" s="58"/>
      <c r="P71" s="67"/>
    </row>
    <row r="72" spans="1:16" ht="86.25" customHeight="1">
      <c r="A72" s="14" t="s">
        <v>152</v>
      </c>
      <c r="B72" s="14"/>
      <c r="C72" s="15" t="s">
        <v>153</v>
      </c>
      <c r="D72" s="16">
        <v>1</v>
      </c>
      <c r="E72" s="16">
        <v>1</v>
      </c>
      <c r="F72" s="55"/>
      <c r="G72" s="55"/>
      <c r="H72" s="55"/>
      <c r="I72" s="55"/>
      <c r="J72" s="55"/>
      <c r="K72" s="55"/>
      <c r="L72" s="55"/>
      <c r="M72" s="55"/>
      <c r="N72" s="58"/>
      <c r="O72" s="58"/>
      <c r="P72" s="67"/>
    </row>
    <row r="73" spans="1:16" ht="77.099999999999994" customHeight="1">
      <c r="A73" s="14" t="s">
        <v>154</v>
      </c>
      <c r="B73" s="14"/>
      <c r="C73" s="15" t="s">
        <v>155</v>
      </c>
      <c r="D73" s="16">
        <v>1</v>
      </c>
      <c r="E73" s="16">
        <v>1</v>
      </c>
      <c r="F73" s="55"/>
      <c r="G73" s="55"/>
      <c r="H73" s="55"/>
      <c r="I73" s="55"/>
      <c r="J73" s="55"/>
      <c r="K73" s="55"/>
      <c r="L73" s="55"/>
      <c r="M73" s="55"/>
      <c r="N73" s="58"/>
      <c r="O73" s="58"/>
      <c r="P73" s="67"/>
    </row>
    <row r="74" spans="1:16" s="3" customFormat="1" ht="48.95" customHeight="1">
      <c r="A74" s="14" t="s">
        <v>156</v>
      </c>
      <c r="B74" s="14"/>
      <c r="C74" s="14" t="s">
        <v>157</v>
      </c>
      <c r="D74" s="22">
        <v>70</v>
      </c>
      <c r="E74" s="22">
        <v>70</v>
      </c>
      <c r="F74" s="22">
        <v>1</v>
      </c>
      <c r="G74" s="23">
        <v>1.81</v>
      </c>
      <c r="H74" s="23">
        <v>3.16</v>
      </c>
      <c r="I74" s="23">
        <f>G74*F74</f>
        <v>1.81</v>
      </c>
      <c r="J74" s="23">
        <f>H74*F74</f>
        <v>3.16</v>
      </c>
      <c r="K74" s="23">
        <v>44.4</v>
      </c>
      <c r="L74" s="23">
        <v>30</v>
      </c>
      <c r="M74" s="23">
        <v>25.6</v>
      </c>
      <c r="N74" s="23">
        <f>K74*L74*M74/1000000</f>
        <v>3.4099200000000003E-2</v>
      </c>
      <c r="O74" s="23">
        <f>N74*F74</f>
        <v>3.4099200000000003E-2</v>
      </c>
      <c r="P74" s="31">
        <v>16</v>
      </c>
    </row>
    <row r="75" spans="1:16" ht="50.1" customHeight="1">
      <c r="A75" s="14" t="s">
        <v>158</v>
      </c>
      <c r="B75" s="14"/>
      <c r="C75" s="14" t="s">
        <v>159</v>
      </c>
      <c r="D75" s="16">
        <v>16</v>
      </c>
      <c r="E75" s="16">
        <v>16</v>
      </c>
      <c r="F75" s="16">
        <v>1</v>
      </c>
      <c r="G75" s="17">
        <v>10.4</v>
      </c>
      <c r="H75" s="17">
        <v>11.4</v>
      </c>
      <c r="I75" s="23">
        <f>G75*F75</f>
        <v>10.4</v>
      </c>
      <c r="J75" s="23">
        <f>H75*F75</f>
        <v>11.4</v>
      </c>
      <c r="K75" s="17">
        <v>51</v>
      </c>
      <c r="L75" s="17">
        <v>35</v>
      </c>
      <c r="M75" s="17">
        <v>38.5</v>
      </c>
      <c r="N75" s="23">
        <f>K75*L75*M75/1000000</f>
        <v>6.8722500000000006E-2</v>
      </c>
      <c r="O75" s="23">
        <f>N75*F75</f>
        <v>6.8722500000000006E-2</v>
      </c>
      <c r="P75" s="31">
        <v>17</v>
      </c>
    </row>
    <row r="76" spans="1:16" ht="50.1" customHeight="1">
      <c r="A76" s="14" t="s">
        <v>158</v>
      </c>
      <c r="B76" s="14"/>
      <c r="C76" s="14" t="s">
        <v>159</v>
      </c>
      <c r="D76" s="16">
        <v>11</v>
      </c>
      <c r="E76" s="16">
        <v>11</v>
      </c>
      <c r="F76" s="16">
        <v>1</v>
      </c>
      <c r="G76" s="17">
        <v>10</v>
      </c>
      <c r="H76" s="17">
        <v>11.9</v>
      </c>
      <c r="I76" s="23">
        <f>G76*F76</f>
        <v>10</v>
      </c>
      <c r="J76" s="23">
        <f>H76*F76</f>
        <v>11.9</v>
      </c>
      <c r="K76" s="17">
        <v>55</v>
      </c>
      <c r="L76" s="17">
        <v>50</v>
      </c>
      <c r="M76" s="17">
        <v>25</v>
      </c>
      <c r="N76" s="23">
        <f>K76*L76*M76/1000000</f>
        <v>6.8750000000000006E-2</v>
      </c>
      <c r="O76" s="23">
        <f>N76*F76</f>
        <v>6.8750000000000006E-2</v>
      </c>
      <c r="P76" s="31">
        <v>18</v>
      </c>
    </row>
    <row r="77" spans="1:16" s="3" customFormat="1" ht="48.95" customHeight="1">
      <c r="A77" s="14" t="s">
        <v>160</v>
      </c>
      <c r="B77" s="14"/>
      <c r="C77" s="14" t="s">
        <v>161</v>
      </c>
      <c r="D77" s="22">
        <v>7</v>
      </c>
      <c r="E77" s="22">
        <v>7</v>
      </c>
      <c r="F77" s="59">
        <v>1</v>
      </c>
      <c r="G77" s="62">
        <v>20.43</v>
      </c>
      <c r="H77" s="61">
        <v>20.95</v>
      </c>
      <c r="I77" s="61">
        <f>G77*F77</f>
        <v>20.43</v>
      </c>
      <c r="J77" s="61">
        <f>H77*F77</f>
        <v>20.95</v>
      </c>
      <c r="K77" s="61">
        <v>50</v>
      </c>
      <c r="L77" s="61">
        <v>26.5</v>
      </c>
      <c r="M77" s="61">
        <v>17.5</v>
      </c>
      <c r="N77" s="61">
        <f>K77*L77*M77/1000000</f>
        <v>2.31875E-2</v>
      </c>
      <c r="O77" s="61">
        <f>N77*F77</f>
        <v>2.31875E-2</v>
      </c>
      <c r="P77" s="68">
        <v>19</v>
      </c>
    </row>
    <row r="78" spans="1:16" s="4" customFormat="1" ht="48.95" customHeight="1">
      <c r="A78" s="14" t="s">
        <v>162</v>
      </c>
      <c r="B78" s="14"/>
      <c r="C78" s="14" t="s">
        <v>163</v>
      </c>
      <c r="D78" s="22">
        <v>14</v>
      </c>
      <c r="E78" s="22">
        <v>14</v>
      </c>
      <c r="F78" s="59"/>
      <c r="G78" s="62"/>
      <c r="H78" s="61"/>
      <c r="I78" s="61"/>
      <c r="J78" s="61"/>
      <c r="K78" s="61"/>
      <c r="L78" s="61"/>
      <c r="M78" s="61"/>
      <c r="N78" s="61"/>
      <c r="O78" s="61"/>
      <c r="P78" s="68"/>
    </row>
    <row r="79" spans="1:16" s="3" customFormat="1" ht="48.95" customHeight="1">
      <c r="A79" s="14" t="s">
        <v>164</v>
      </c>
      <c r="B79" s="14"/>
      <c r="C79" s="14" t="s">
        <v>165</v>
      </c>
      <c r="D79" s="22">
        <v>14</v>
      </c>
      <c r="E79" s="22">
        <v>14</v>
      </c>
      <c r="F79" s="59">
        <v>1</v>
      </c>
      <c r="G79" s="59">
        <v>20.25</v>
      </c>
      <c r="H79" s="59">
        <v>20.7</v>
      </c>
      <c r="I79" s="61">
        <f>G79*F79</f>
        <v>20.25</v>
      </c>
      <c r="J79" s="61">
        <f>H79*F79</f>
        <v>20.7</v>
      </c>
      <c r="K79" s="59">
        <v>50</v>
      </c>
      <c r="L79" s="59">
        <v>26.5</v>
      </c>
      <c r="M79" s="59">
        <v>17.5</v>
      </c>
      <c r="N79" s="61">
        <f>K79*L79*M79/1000000</f>
        <v>2.31875E-2</v>
      </c>
      <c r="O79" s="61">
        <f>N79*F79</f>
        <v>2.31875E-2</v>
      </c>
      <c r="P79" s="68">
        <v>20</v>
      </c>
    </row>
    <row r="80" spans="1:16" s="4" customFormat="1" ht="48.95" customHeight="1">
      <c r="A80" s="14" t="s">
        <v>166</v>
      </c>
      <c r="B80" s="14"/>
      <c r="C80" s="14" t="s">
        <v>167</v>
      </c>
      <c r="D80" s="22">
        <v>14</v>
      </c>
      <c r="E80" s="22">
        <v>14</v>
      </c>
      <c r="F80" s="59"/>
      <c r="G80" s="59"/>
      <c r="H80" s="59"/>
      <c r="I80" s="61"/>
      <c r="J80" s="61"/>
      <c r="K80" s="59"/>
      <c r="L80" s="59"/>
      <c r="M80" s="59"/>
      <c r="N80" s="61"/>
      <c r="O80" s="61"/>
      <c r="P80" s="68"/>
    </row>
    <row r="81" spans="1:16" s="4" customFormat="1" ht="48.95" customHeight="1">
      <c r="A81" s="14" t="s">
        <v>168</v>
      </c>
      <c r="B81" s="14"/>
      <c r="C81" s="14" t="s">
        <v>169</v>
      </c>
      <c r="D81" s="22">
        <v>14</v>
      </c>
      <c r="E81" s="22">
        <v>14</v>
      </c>
      <c r="F81" s="59">
        <v>1</v>
      </c>
      <c r="G81" s="59">
        <v>20.13</v>
      </c>
      <c r="H81" s="59">
        <v>20.55</v>
      </c>
      <c r="I81" s="61">
        <f t="shared" ref="I81:I85" si="0">G81*F81</f>
        <v>20.13</v>
      </c>
      <c r="J81" s="61">
        <f t="shared" ref="J81:J85" si="1">H81*F81</f>
        <v>20.55</v>
      </c>
      <c r="K81" s="59">
        <v>47</v>
      </c>
      <c r="L81" s="59">
        <v>26.5</v>
      </c>
      <c r="M81" s="59">
        <v>17.5</v>
      </c>
      <c r="N81" s="61">
        <f>K81*L81*M81/1000000</f>
        <v>2.179625E-2</v>
      </c>
      <c r="O81" s="61">
        <f t="shared" ref="O81:O85" si="2">N81*F81</f>
        <v>2.179625E-2</v>
      </c>
      <c r="P81" s="68">
        <v>21</v>
      </c>
    </row>
    <row r="82" spans="1:16" s="4" customFormat="1" ht="48.95" customHeight="1">
      <c r="A82" s="14" t="s">
        <v>160</v>
      </c>
      <c r="B82" s="14"/>
      <c r="C82" s="14" t="s">
        <v>161</v>
      </c>
      <c r="D82" s="22">
        <v>7</v>
      </c>
      <c r="E82" s="22">
        <v>7</v>
      </c>
      <c r="F82" s="59"/>
      <c r="G82" s="59"/>
      <c r="H82" s="59"/>
      <c r="I82" s="61"/>
      <c r="J82" s="61"/>
      <c r="K82" s="59"/>
      <c r="L82" s="59"/>
      <c r="M82" s="59"/>
      <c r="N82" s="61"/>
      <c r="O82" s="61"/>
      <c r="P82" s="68"/>
    </row>
    <row r="83" spans="1:16" s="4" customFormat="1" ht="48.95" customHeight="1">
      <c r="A83" s="14" t="s">
        <v>170</v>
      </c>
      <c r="B83" s="14"/>
      <c r="C83" s="14" t="s">
        <v>171</v>
      </c>
      <c r="D83" s="22">
        <v>14</v>
      </c>
      <c r="E83" s="22">
        <v>14</v>
      </c>
      <c r="F83" s="59">
        <v>1</v>
      </c>
      <c r="G83" s="59">
        <v>20.3</v>
      </c>
      <c r="H83" s="59">
        <v>21.42</v>
      </c>
      <c r="I83" s="61">
        <f t="shared" si="0"/>
        <v>20.3</v>
      </c>
      <c r="J83" s="61">
        <f t="shared" si="1"/>
        <v>21.42</v>
      </c>
      <c r="K83" s="59">
        <v>53.5</v>
      </c>
      <c r="L83" s="59">
        <v>27</v>
      </c>
      <c r="M83" s="59">
        <v>40</v>
      </c>
      <c r="N83" s="61">
        <f>K83*L83*M83/1000000</f>
        <v>5.7779999999999998E-2</v>
      </c>
      <c r="O83" s="61">
        <f t="shared" si="2"/>
        <v>5.7779999999999998E-2</v>
      </c>
      <c r="P83" s="68">
        <v>22</v>
      </c>
    </row>
    <row r="84" spans="1:16" s="4" customFormat="1" ht="48.95" customHeight="1">
      <c r="A84" s="14" t="s">
        <v>172</v>
      </c>
      <c r="B84" s="14"/>
      <c r="C84" s="14" t="s">
        <v>173</v>
      </c>
      <c r="D84" s="22">
        <v>14</v>
      </c>
      <c r="E84" s="22">
        <v>14</v>
      </c>
      <c r="F84" s="59"/>
      <c r="G84" s="59"/>
      <c r="H84" s="59"/>
      <c r="I84" s="61"/>
      <c r="J84" s="61"/>
      <c r="K84" s="59"/>
      <c r="L84" s="59"/>
      <c r="M84" s="59"/>
      <c r="N84" s="61"/>
      <c r="O84" s="61"/>
      <c r="P84" s="68"/>
    </row>
    <row r="85" spans="1:16" ht="92.1" customHeight="1">
      <c r="A85" s="14" t="s">
        <v>174</v>
      </c>
      <c r="B85" s="14"/>
      <c r="C85" s="14" t="s">
        <v>175</v>
      </c>
      <c r="D85" s="22">
        <v>30</v>
      </c>
      <c r="E85" s="22">
        <v>30</v>
      </c>
      <c r="F85" s="59">
        <v>1</v>
      </c>
      <c r="G85" s="59">
        <v>17</v>
      </c>
      <c r="H85" s="59">
        <v>18</v>
      </c>
      <c r="I85" s="59">
        <f t="shared" si="0"/>
        <v>17</v>
      </c>
      <c r="J85" s="59">
        <f t="shared" si="1"/>
        <v>18</v>
      </c>
      <c r="K85" s="59">
        <v>39</v>
      </c>
      <c r="L85" s="59">
        <v>34</v>
      </c>
      <c r="M85" s="59">
        <v>23</v>
      </c>
      <c r="N85" s="59">
        <f>M85*L85*K85/1000000</f>
        <v>3.0498000000000001E-2</v>
      </c>
      <c r="O85" s="59">
        <f t="shared" si="2"/>
        <v>3.0498000000000001E-2</v>
      </c>
      <c r="P85" s="68">
        <v>23</v>
      </c>
    </row>
    <row r="86" spans="1:16" ht="92.1" customHeight="1">
      <c r="A86" s="14" t="s">
        <v>176</v>
      </c>
      <c r="B86" s="14"/>
      <c r="C86" s="14" t="s">
        <v>177</v>
      </c>
      <c r="D86" s="22">
        <v>50</v>
      </c>
      <c r="E86" s="22">
        <v>50</v>
      </c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68"/>
    </row>
    <row r="87" spans="1:16" ht="92.1" customHeight="1">
      <c r="A87" s="14" t="s">
        <v>178</v>
      </c>
      <c r="B87" s="14"/>
      <c r="C87" s="14" t="s">
        <v>167</v>
      </c>
      <c r="D87" s="22">
        <v>6</v>
      </c>
      <c r="E87" s="22">
        <v>6</v>
      </c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68"/>
    </row>
    <row r="88" spans="1:16" ht="92.1" customHeight="1">
      <c r="A88" s="14" t="s">
        <v>179</v>
      </c>
      <c r="B88" s="14"/>
      <c r="C88" s="14" t="s">
        <v>169</v>
      </c>
      <c r="D88" s="22">
        <v>6</v>
      </c>
      <c r="E88" s="22">
        <v>6</v>
      </c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68"/>
    </row>
    <row r="89" spans="1:16" ht="92.1" customHeight="1">
      <c r="A89" s="14" t="s">
        <v>180</v>
      </c>
      <c r="B89" s="14"/>
      <c r="C89" s="14" t="s">
        <v>173</v>
      </c>
      <c r="D89" s="22">
        <v>6</v>
      </c>
      <c r="E89" s="22">
        <v>6</v>
      </c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68"/>
    </row>
    <row r="90" spans="1:16" ht="92.1" customHeight="1">
      <c r="A90" s="14" t="s">
        <v>181</v>
      </c>
      <c r="B90" s="14"/>
      <c r="C90" s="14" t="s">
        <v>159</v>
      </c>
      <c r="D90" s="22">
        <v>3</v>
      </c>
      <c r="E90" s="22">
        <v>3</v>
      </c>
      <c r="F90" s="59">
        <v>1</v>
      </c>
      <c r="G90" s="59">
        <v>25</v>
      </c>
      <c r="H90" s="59">
        <v>26</v>
      </c>
      <c r="I90" s="59">
        <f>G90*F90</f>
        <v>25</v>
      </c>
      <c r="J90" s="59">
        <f>H90*F90</f>
        <v>26</v>
      </c>
      <c r="K90" s="59">
        <v>72</v>
      </c>
      <c r="L90" s="59">
        <v>38</v>
      </c>
      <c r="M90" s="59">
        <v>28</v>
      </c>
      <c r="N90" s="59">
        <f>M90*L90*K90/1000000</f>
        <v>7.6607999999999996E-2</v>
      </c>
      <c r="O90" s="59">
        <f>N90*F90</f>
        <v>7.6607999999999996E-2</v>
      </c>
      <c r="P90" s="68">
        <v>24</v>
      </c>
    </row>
    <row r="91" spans="1:16" ht="92.1" customHeight="1">
      <c r="A91" s="14" t="s">
        <v>182</v>
      </c>
      <c r="B91" s="14"/>
      <c r="C91" s="14" t="s">
        <v>183</v>
      </c>
      <c r="D91" s="22">
        <v>15</v>
      </c>
      <c r="E91" s="22">
        <v>15</v>
      </c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68"/>
    </row>
    <row r="92" spans="1:16" ht="92.1" customHeight="1">
      <c r="A92" s="14" t="s">
        <v>184</v>
      </c>
      <c r="B92" s="14"/>
      <c r="C92" s="14" t="s">
        <v>171</v>
      </c>
      <c r="D92" s="22">
        <v>6</v>
      </c>
      <c r="E92" s="22">
        <v>6</v>
      </c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68"/>
    </row>
    <row r="93" spans="1:16" ht="92.1" customHeight="1">
      <c r="A93" s="14" t="s">
        <v>185</v>
      </c>
      <c r="B93" s="14"/>
      <c r="C93" s="14" t="s">
        <v>165</v>
      </c>
      <c r="D93" s="22">
        <v>6</v>
      </c>
      <c r="E93" s="22">
        <v>6</v>
      </c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68"/>
    </row>
    <row r="94" spans="1:16" ht="92.1" customHeight="1">
      <c r="A94" s="14" t="s">
        <v>186</v>
      </c>
      <c r="B94" s="14"/>
      <c r="C94" s="14" t="s">
        <v>161</v>
      </c>
      <c r="D94" s="22">
        <v>6</v>
      </c>
      <c r="E94" s="22">
        <v>6</v>
      </c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68"/>
    </row>
    <row r="95" spans="1:16" ht="92.1" customHeight="1">
      <c r="A95" s="14" t="s">
        <v>187</v>
      </c>
      <c r="B95" s="14"/>
      <c r="C95" s="14" t="s">
        <v>163</v>
      </c>
      <c r="D95" s="22">
        <v>6</v>
      </c>
      <c r="E95" s="22">
        <v>6</v>
      </c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68"/>
    </row>
    <row r="96" spans="1:16" ht="92.1" customHeight="1">
      <c r="A96" s="14" t="s">
        <v>188</v>
      </c>
      <c r="B96" s="14"/>
      <c r="C96" s="14" t="s">
        <v>189</v>
      </c>
      <c r="D96" s="22">
        <v>10</v>
      </c>
      <c r="E96" s="22">
        <v>10</v>
      </c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68"/>
    </row>
    <row r="97" spans="1:16" ht="92.1" customHeight="1">
      <c r="A97" s="14" t="s">
        <v>190</v>
      </c>
      <c r="B97" s="14"/>
      <c r="C97" s="14" t="s">
        <v>191</v>
      </c>
      <c r="D97" s="22">
        <v>7</v>
      </c>
      <c r="E97" s="22">
        <v>7</v>
      </c>
      <c r="F97" s="59">
        <v>1</v>
      </c>
      <c r="G97" s="59">
        <v>5</v>
      </c>
      <c r="H97" s="59">
        <v>6</v>
      </c>
      <c r="I97" s="59">
        <v>5</v>
      </c>
      <c r="J97" s="59">
        <v>6</v>
      </c>
      <c r="K97" s="59">
        <v>43</v>
      </c>
      <c r="L97" s="59">
        <v>29</v>
      </c>
      <c r="M97" s="59">
        <v>21</v>
      </c>
      <c r="N97" s="59">
        <f>M97*L97*K97/1000000</f>
        <v>2.6186999999999998E-2</v>
      </c>
      <c r="O97" s="59">
        <f>N97*F97</f>
        <v>2.6186999999999998E-2</v>
      </c>
      <c r="P97" s="68">
        <v>25</v>
      </c>
    </row>
    <row r="98" spans="1:16" ht="92.1" customHeight="1">
      <c r="A98" s="14"/>
      <c r="B98" s="14"/>
      <c r="C98" s="14" t="s">
        <v>192</v>
      </c>
      <c r="D98" s="22">
        <v>1000</v>
      </c>
      <c r="E98" s="22">
        <v>1000</v>
      </c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68"/>
    </row>
    <row r="99" spans="1:16" ht="92.1" customHeight="1">
      <c r="A99" s="14" t="s">
        <v>193</v>
      </c>
      <c r="B99" s="14" t="s">
        <v>193</v>
      </c>
      <c r="C99" s="14" t="s">
        <v>194</v>
      </c>
      <c r="D99" s="15">
        <f t="shared" ref="D99:D102" si="3">-2+5</f>
        <v>3</v>
      </c>
      <c r="E99" s="15">
        <f t="shared" ref="E99:E102" si="4">-2+5</f>
        <v>3</v>
      </c>
      <c r="F99" s="59">
        <v>1</v>
      </c>
      <c r="G99" s="59">
        <v>16</v>
      </c>
      <c r="H99" s="59">
        <v>17.3</v>
      </c>
      <c r="I99" s="59">
        <f>G99*F99</f>
        <v>16</v>
      </c>
      <c r="J99" s="59">
        <f>H99*F99</f>
        <v>17.3</v>
      </c>
      <c r="K99" s="59">
        <v>70</v>
      </c>
      <c r="L99" s="59">
        <v>50</v>
      </c>
      <c r="M99" s="59">
        <v>50</v>
      </c>
      <c r="N99" s="59">
        <f>K99*L99*M99/1000000</f>
        <v>0.17499999999999999</v>
      </c>
      <c r="O99" s="59">
        <f>N99*F99</f>
        <v>0.17499999999999999</v>
      </c>
      <c r="P99" s="69" t="s">
        <v>195</v>
      </c>
    </row>
    <row r="100" spans="1:16" ht="92.1" customHeight="1">
      <c r="A100" s="14" t="s">
        <v>196</v>
      </c>
      <c r="B100" s="14" t="s">
        <v>196</v>
      </c>
      <c r="C100" s="14" t="s">
        <v>197</v>
      </c>
      <c r="D100" s="15">
        <f t="shared" si="3"/>
        <v>3</v>
      </c>
      <c r="E100" s="15">
        <f t="shared" si="4"/>
        <v>3</v>
      </c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68"/>
    </row>
    <row r="101" spans="1:16" ht="105">
      <c r="A101" s="14" t="s">
        <v>198</v>
      </c>
      <c r="B101" s="14" t="s">
        <v>198</v>
      </c>
      <c r="C101" s="14" t="s">
        <v>199</v>
      </c>
      <c r="D101" s="15">
        <f t="shared" si="3"/>
        <v>3</v>
      </c>
      <c r="E101" s="15">
        <f t="shared" si="4"/>
        <v>3</v>
      </c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68"/>
    </row>
    <row r="102" spans="1:16" ht="90">
      <c r="A102" s="14" t="s">
        <v>200</v>
      </c>
      <c r="B102" s="14" t="s">
        <v>200</v>
      </c>
      <c r="C102" s="14" t="s">
        <v>201</v>
      </c>
      <c r="D102" s="15">
        <f t="shared" si="3"/>
        <v>3</v>
      </c>
      <c r="E102" s="15">
        <f t="shared" si="4"/>
        <v>3</v>
      </c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68"/>
    </row>
    <row r="103" spans="1:16" ht="105">
      <c r="A103" s="14" t="s">
        <v>202</v>
      </c>
      <c r="B103" s="14" t="s">
        <v>202</v>
      </c>
      <c r="C103" s="14" t="s">
        <v>203</v>
      </c>
      <c r="D103" s="15">
        <v>3</v>
      </c>
      <c r="E103" s="15">
        <v>3</v>
      </c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68"/>
    </row>
    <row r="104" spans="1:16" ht="165">
      <c r="A104" s="14" t="s">
        <v>204</v>
      </c>
      <c r="B104" s="14" t="s">
        <v>204</v>
      </c>
      <c r="C104" s="14" t="s">
        <v>205</v>
      </c>
      <c r="D104" s="15">
        <v>3</v>
      </c>
      <c r="E104" s="15">
        <v>3</v>
      </c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68"/>
    </row>
    <row r="105" spans="1:16" ht="165">
      <c r="A105" s="14" t="s">
        <v>206</v>
      </c>
      <c r="B105" s="14" t="s">
        <v>206</v>
      </c>
      <c r="C105" s="14" t="s">
        <v>207</v>
      </c>
      <c r="D105" s="15">
        <v>3</v>
      </c>
      <c r="E105" s="15">
        <v>3</v>
      </c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68"/>
    </row>
    <row r="106" spans="1:16" ht="90">
      <c r="A106" s="14" t="s">
        <v>208</v>
      </c>
      <c r="B106" s="14" t="s">
        <v>208</v>
      </c>
      <c r="C106" s="14" t="s">
        <v>209</v>
      </c>
      <c r="D106" s="15">
        <v>3</v>
      </c>
      <c r="E106" s="15">
        <v>3</v>
      </c>
      <c r="F106" s="59">
        <v>1</v>
      </c>
      <c r="G106" s="59">
        <v>9.9</v>
      </c>
      <c r="H106" s="59">
        <v>11.08</v>
      </c>
      <c r="I106" s="59">
        <f>F106*G106</f>
        <v>9.9</v>
      </c>
      <c r="J106" s="59">
        <f>H106*F106</f>
        <v>11.08</v>
      </c>
      <c r="K106" s="59">
        <v>63</v>
      </c>
      <c r="L106" s="59">
        <v>34</v>
      </c>
      <c r="M106" s="59">
        <v>40</v>
      </c>
      <c r="N106" s="61">
        <f>K106*L106*M106/1000000</f>
        <v>8.5680000000000006E-2</v>
      </c>
      <c r="O106" s="61">
        <f>N106*F106</f>
        <v>8.5680000000000006E-2</v>
      </c>
      <c r="P106" s="69" t="s">
        <v>210</v>
      </c>
    </row>
    <row r="107" spans="1:16" ht="90">
      <c r="A107" s="14" t="s">
        <v>211</v>
      </c>
      <c r="B107" s="14" t="s">
        <v>211</v>
      </c>
      <c r="C107" s="14" t="s">
        <v>212</v>
      </c>
      <c r="D107" s="15">
        <v>3</v>
      </c>
      <c r="E107" s="15">
        <v>3</v>
      </c>
      <c r="F107" s="59"/>
      <c r="G107" s="59"/>
      <c r="H107" s="59"/>
      <c r="I107" s="59"/>
      <c r="J107" s="59"/>
      <c r="K107" s="59"/>
      <c r="L107" s="59"/>
      <c r="M107" s="59"/>
      <c r="N107" s="61"/>
      <c r="O107" s="61"/>
      <c r="P107" s="68"/>
    </row>
    <row r="108" spans="1:16" ht="120">
      <c r="A108" s="22" t="s">
        <v>213</v>
      </c>
      <c r="B108" s="22" t="s">
        <v>213</v>
      </c>
      <c r="C108" s="14" t="s">
        <v>214</v>
      </c>
      <c r="D108" s="15">
        <v>3</v>
      </c>
      <c r="E108" s="15">
        <v>3</v>
      </c>
      <c r="F108" s="59">
        <v>1</v>
      </c>
      <c r="G108" s="59">
        <v>3</v>
      </c>
      <c r="H108" s="59">
        <v>3.5</v>
      </c>
      <c r="I108" s="59">
        <v>3</v>
      </c>
      <c r="J108" s="59">
        <v>3.5</v>
      </c>
      <c r="K108" s="59">
        <v>41</v>
      </c>
      <c r="L108" s="59">
        <v>26</v>
      </c>
      <c r="M108" s="59">
        <v>22</v>
      </c>
      <c r="N108" s="59">
        <f>M108*L108*K108/1000000</f>
        <v>2.3452000000000001E-2</v>
      </c>
      <c r="O108" s="59">
        <f>N108*F108</f>
        <v>2.3452000000000001E-2</v>
      </c>
      <c r="P108" s="69" t="s">
        <v>215</v>
      </c>
    </row>
    <row r="109" spans="1:16" ht="105">
      <c r="A109" s="22" t="s">
        <v>216</v>
      </c>
      <c r="B109" s="22" t="s">
        <v>216</v>
      </c>
      <c r="C109" s="14" t="s">
        <v>217</v>
      </c>
      <c r="D109" s="15">
        <v>3</v>
      </c>
      <c r="E109" s="15">
        <v>3</v>
      </c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68"/>
    </row>
    <row r="110" spans="1:16" ht="120">
      <c r="A110" s="22" t="s">
        <v>218</v>
      </c>
      <c r="B110" s="22" t="s">
        <v>218</v>
      </c>
      <c r="C110" s="14" t="s">
        <v>219</v>
      </c>
      <c r="D110" s="15">
        <v>3</v>
      </c>
      <c r="E110" s="15">
        <v>3</v>
      </c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68"/>
    </row>
    <row r="111" spans="1:16" ht="120">
      <c r="A111" s="22" t="s">
        <v>220</v>
      </c>
      <c r="B111" s="22" t="s">
        <v>220</v>
      </c>
      <c r="C111" s="14" t="s">
        <v>221</v>
      </c>
      <c r="D111" s="15">
        <v>3</v>
      </c>
      <c r="E111" s="15">
        <v>3</v>
      </c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68"/>
    </row>
    <row r="112" spans="1:16" ht="120">
      <c r="A112" s="22" t="s">
        <v>222</v>
      </c>
      <c r="B112" s="22" t="s">
        <v>222</v>
      </c>
      <c r="C112" s="14" t="s">
        <v>223</v>
      </c>
      <c r="D112" s="15">
        <v>3</v>
      </c>
      <c r="E112" s="15">
        <v>3</v>
      </c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68"/>
    </row>
    <row r="113" spans="1:16" ht="120">
      <c r="A113" s="22" t="s">
        <v>224</v>
      </c>
      <c r="B113" s="22" t="s">
        <v>224</v>
      </c>
      <c r="C113" s="14" t="s">
        <v>225</v>
      </c>
      <c r="D113" s="15">
        <v>3</v>
      </c>
      <c r="E113" s="15">
        <v>3</v>
      </c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68"/>
    </row>
    <row r="114" spans="1:16" ht="120">
      <c r="A114" s="22" t="s">
        <v>226</v>
      </c>
      <c r="B114" s="22" t="s">
        <v>226</v>
      </c>
      <c r="C114" s="14" t="s">
        <v>227</v>
      </c>
      <c r="D114" s="15">
        <v>3</v>
      </c>
      <c r="E114" s="15">
        <v>3</v>
      </c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68"/>
    </row>
    <row r="115" spans="1:16" ht="105">
      <c r="A115" s="22" t="s">
        <v>228</v>
      </c>
      <c r="B115" s="22" t="s">
        <v>228</v>
      </c>
      <c r="C115" s="14" t="s">
        <v>229</v>
      </c>
      <c r="D115" s="15">
        <v>3</v>
      </c>
      <c r="E115" s="15">
        <v>3</v>
      </c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68"/>
    </row>
    <row r="116" spans="1:16" ht="120">
      <c r="A116" s="22" t="s">
        <v>230</v>
      </c>
      <c r="B116" s="22" t="s">
        <v>230</v>
      </c>
      <c r="C116" s="14" t="s">
        <v>231</v>
      </c>
      <c r="D116" s="15">
        <v>3</v>
      </c>
      <c r="E116" s="15">
        <v>3</v>
      </c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68"/>
    </row>
    <row r="117" spans="1:16" ht="120">
      <c r="A117" s="22" t="s">
        <v>232</v>
      </c>
      <c r="B117" s="22" t="s">
        <v>232</v>
      </c>
      <c r="C117" s="14" t="s">
        <v>233</v>
      </c>
      <c r="D117" s="15">
        <v>3</v>
      </c>
      <c r="E117" s="15">
        <v>3</v>
      </c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68"/>
    </row>
    <row r="118" spans="1:16" ht="120">
      <c r="A118" s="22" t="s">
        <v>234</v>
      </c>
      <c r="B118" s="22" t="s">
        <v>234</v>
      </c>
      <c r="C118" s="14" t="s">
        <v>235</v>
      </c>
      <c r="D118" s="15">
        <v>3</v>
      </c>
      <c r="E118" s="15">
        <v>3</v>
      </c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68"/>
    </row>
    <row r="119" spans="1:16" ht="120">
      <c r="A119" s="22" t="s">
        <v>236</v>
      </c>
      <c r="B119" s="22" t="s">
        <v>236</v>
      </c>
      <c r="C119" s="14" t="s">
        <v>237</v>
      </c>
      <c r="D119" s="15">
        <v>3</v>
      </c>
      <c r="E119" s="15">
        <v>3</v>
      </c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68"/>
    </row>
    <row r="120" spans="1:16" ht="120">
      <c r="A120" s="22" t="s">
        <v>238</v>
      </c>
      <c r="B120" s="22" t="s">
        <v>238</v>
      </c>
      <c r="C120" s="14" t="s">
        <v>239</v>
      </c>
      <c r="D120" s="15">
        <v>3</v>
      </c>
      <c r="E120" s="15">
        <v>3</v>
      </c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68"/>
    </row>
    <row r="121" spans="1:16" ht="105">
      <c r="A121" s="14" t="s">
        <v>240</v>
      </c>
      <c r="B121" s="14" t="s">
        <v>240</v>
      </c>
      <c r="C121" s="14" t="s">
        <v>241</v>
      </c>
      <c r="D121" s="14">
        <v>3</v>
      </c>
      <c r="E121" s="22">
        <v>3</v>
      </c>
      <c r="F121" s="23">
        <v>1</v>
      </c>
      <c r="G121" s="23">
        <v>3</v>
      </c>
      <c r="H121" s="23">
        <v>3.92</v>
      </c>
      <c r="I121" s="33">
        <f>G121*F121</f>
        <v>3</v>
      </c>
      <c r="J121" s="33">
        <f>H121*F121</f>
        <v>3.92</v>
      </c>
      <c r="K121" s="33">
        <v>47</v>
      </c>
      <c r="L121" s="33">
        <v>24</v>
      </c>
      <c r="M121" s="33">
        <v>33.5</v>
      </c>
      <c r="N121" s="33">
        <f>M121*L121*K121/1000000</f>
        <v>3.7788000000000002E-2</v>
      </c>
      <c r="O121" s="33">
        <f>N121*F121</f>
        <v>3.7788000000000002E-2</v>
      </c>
      <c r="P121" s="32" t="s">
        <v>242</v>
      </c>
    </row>
    <row r="122" spans="1:16" s="5" customFormat="1" ht="51" customHeight="1">
      <c r="A122" s="24" t="s">
        <v>243</v>
      </c>
      <c r="B122" s="24" t="s">
        <v>244</v>
      </c>
      <c r="C122" s="25" t="s">
        <v>245</v>
      </c>
      <c r="D122" s="26">
        <f>E122*F122</f>
        <v>282</v>
      </c>
      <c r="E122" s="24">
        <v>6</v>
      </c>
      <c r="F122" s="27">
        <v>47</v>
      </c>
      <c r="G122" s="28">
        <v>14.6</v>
      </c>
      <c r="H122" s="28">
        <v>16.399999999999999</v>
      </c>
      <c r="I122" s="34">
        <f>+F122*G122</f>
        <v>686.2</v>
      </c>
      <c r="J122" s="34">
        <f>+F122*H122</f>
        <v>770.8</v>
      </c>
      <c r="K122" s="35">
        <v>36.200000000000003</v>
      </c>
      <c r="L122" s="35">
        <v>31.9</v>
      </c>
      <c r="M122" s="35">
        <v>26.8</v>
      </c>
      <c r="N122" s="36">
        <f>+K122*L122*M122/1000000</f>
        <v>3.0948104000000001E-2</v>
      </c>
      <c r="O122" s="37">
        <f>+F122*N122</f>
        <v>1.4545608880000001</v>
      </c>
      <c r="P122" s="38" t="s">
        <v>246</v>
      </c>
    </row>
    <row r="123" spans="1:16" s="5" customFormat="1" ht="51" customHeight="1">
      <c r="A123" s="24" t="s">
        <v>243</v>
      </c>
      <c r="B123" s="24" t="s">
        <v>244</v>
      </c>
      <c r="C123" s="25" t="s">
        <v>245</v>
      </c>
      <c r="D123" s="26">
        <f>E123*F123</f>
        <v>3</v>
      </c>
      <c r="E123" s="24">
        <v>3</v>
      </c>
      <c r="F123" s="27">
        <v>1</v>
      </c>
      <c r="G123" s="28">
        <v>14.6</v>
      </c>
      <c r="H123" s="28">
        <v>16.399999999999999</v>
      </c>
      <c r="I123" s="34">
        <f>+F123*G123</f>
        <v>14.6</v>
      </c>
      <c r="J123" s="34">
        <f>+F123*H123</f>
        <v>16.399999999999999</v>
      </c>
      <c r="K123" s="35">
        <v>36.200000000000003</v>
      </c>
      <c r="L123" s="35">
        <v>31.9</v>
      </c>
      <c r="M123" s="35">
        <v>26.8</v>
      </c>
      <c r="N123" s="36">
        <f>+K123*L123*M123/1000000</f>
        <v>3.0948104000000001E-2</v>
      </c>
      <c r="O123" s="37">
        <f>+F123*N123</f>
        <v>3.0948104000000001E-2</v>
      </c>
      <c r="P123" s="38" t="s">
        <v>246</v>
      </c>
    </row>
    <row r="124" spans="1:16" s="5" customFormat="1" ht="51" customHeight="1">
      <c r="A124" s="24" t="s">
        <v>247</v>
      </c>
      <c r="B124" s="24" t="s">
        <v>248</v>
      </c>
      <c r="C124" s="25" t="s">
        <v>249</v>
      </c>
      <c r="D124" s="29">
        <f>E124*F124</f>
        <v>207</v>
      </c>
      <c r="E124" s="24">
        <v>3</v>
      </c>
      <c r="F124" s="27">
        <v>69</v>
      </c>
      <c r="G124" s="28">
        <v>15.1</v>
      </c>
      <c r="H124" s="28">
        <v>16.7</v>
      </c>
      <c r="I124" s="34">
        <f>+F124*G124</f>
        <v>1041.9000000000001</v>
      </c>
      <c r="J124" s="34">
        <f>+F124*H124</f>
        <v>1152.3</v>
      </c>
      <c r="K124" s="35">
        <v>49.3</v>
      </c>
      <c r="L124" s="35">
        <v>16.7</v>
      </c>
      <c r="M124" s="35">
        <v>36.4</v>
      </c>
      <c r="N124" s="36">
        <f>+K124*L124*M124/1000000</f>
        <v>2.9968484E-2</v>
      </c>
      <c r="O124" s="37">
        <f>+F124*N124</f>
        <v>2.0678253959999999</v>
      </c>
      <c r="P124" s="38" t="s">
        <v>250</v>
      </c>
    </row>
    <row r="125" spans="1:16" s="6" customFormat="1" ht="30" customHeight="1">
      <c r="A125" s="25" t="s">
        <v>230</v>
      </c>
      <c r="B125" s="25" t="s">
        <v>230</v>
      </c>
      <c r="C125" s="25" t="s">
        <v>231</v>
      </c>
      <c r="D125" s="24">
        <f t="shared" ref="D125:D137" si="5">E125*F125</f>
        <v>120</v>
      </c>
      <c r="E125" s="30">
        <v>120</v>
      </c>
      <c r="F125" s="28">
        <v>1</v>
      </c>
      <c r="G125" s="28">
        <v>10.6</v>
      </c>
      <c r="H125" s="28">
        <v>12</v>
      </c>
      <c r="I125" s="35">
        <f t="shared" ref="I125:I138" si="6">G125*F125</f>
        <v>10.6</v>
      </c>
      <c r="J125" s="35">
        <f t="shared" ref="J125:J138" si="7">H125*F125</f>
        <v>12</v>
      </c>
      <c r="K125" s="35">
        <v>46.5</v>
      </c>
      <c r="L125" s="35">
        <v>20</v>
      </c>
      <c r="M125" s="35">
        <v>31.5</v>
      </c>
      <c r="N125" s="35">
        <f t="shared" ref="N125:N138" si="8">M125*L125*K125/1000000</f>
        <v>2.9295000000000002E-2</v>
      </c>
      <c r="O125" s="35">
        <f t="shared" ref="O125:O138" si="9">N125*F125</f>
        <v>2.9295000000000002E-2</v>
      </c>
      <c r="P125" s="32" t="s">
        <v>251</v>
      </c>
    </row>
    <row r="126" spans="1:16" s="6" customFormat="1" ht="30" customHeight="1">
      <c r="A126" s="25" t="s">
        <v>234</v>
      </c>
      <c r="B126" s="25" t="s">
        <v>234</v>
      </c>
      <c r="C126" s="25" t="s">
        <v>235</v>
      </c>
      <c r="D126" s="24">
        <f t="shared" si="5"/>
        <v>120</v>
      </c>
      <c r="E126" s="30">
        <v>120</v>
      </c>
      <c r="F126" s="28">
        <v>1</v>
      </c>
      <c r="G126" s="28">
        <v>10.6</v>
      </c>
      <c r="H126" s="28">
        <v>12</v>
      </c>
      <c r="I126" s="35">
        <f t="shared" si="6"/>
        <v>10.6</v>
      </c>
      <c r="J126" s="35">
        <f t="shared" si="7"/>
        <v>12</v>
      </c>
      <c r="K126" s="35">
        <v>46.5</v>
      </c>
      <c r="L126" s="35">
        <v>20</v>
      </c>
      <c r="M126" s="35">
        <v>31.5</v>
      </c>
      <c r="N126" s="35">
        <f t="shared" si="8"/>
        <v>2.9295000000000002E-2</v>
      </c>
      <c r="O126" s="35">
        <f t="shared" si="9"/>
        <v>2.9295000000000002E-2</v>
      </c>
      <c r="P126" s="32" t="s">
        <v>252</v>
      </c>
    </row>
    <row r="127" spans="1:16" s="6" customFormat="1" ht="30" customHeight="1">
      <c r="A127" s="25" t="s">
        <v>218</v>
      </c>
      <c r="B127" s="25" t="s">
        <v>218</v>
      </c>
      <c r="C127" s="25" t="s">
        <v>219</v>
      </c>
      <c r="D127" s="24">
        <f t="shared" si="5"/>
        <v>120</v>
      </c>
      <c r="E127" s="30">
        <v>120</v>
      </c>
      <c r="F127" s="28">
        <v>1</v>
      </c>
      <c r="G127" s="28">
        <v>6.3</v>
      </c>
      <c r="H127" s="28">
        <v>7.8</v>
      </c>
      <c r="I127" s="35">
        <f t="shared" si="6"/>
        <v>6.3</v>
      </c>
      <c r="J127" s="35">
        <f t="shared" si="7"/>
        <v>7.8</v>
      </c>
      <c r="K127" s="35">
        <v>46.5</v>
      </c>
      <c r="L127" s="35">
        <v>20</v>
      </c>
      <c r="M127" s="35">
        <v>31.5</v>
      </c>
      <c r="N127" s="35">
        <f t="shared" si="8"/>
        <v>2.9295000000000002E-2</v>
      </c>
      <c r="O127" s="35">
        <f t="shared" si="9"/>
        <v>2.9295000000000002E-2</v>
      </c>
      <c r="P127" s="32" t="s">
        <v>253</v>
      </c>
    </row>
    <row r="128" spans="1:16" s="6" customFormat="1" ht="30" customHeight="1">
      <c r="A128" s="25" t="s">
        <v>224</v>
      </c>
      <c r="B128" s="25" t="s">
        <v>224</v>
      </c>
      <c r="C128" s="25" t="s">
        <v>225</v>
      </c>
      <c r="D128" s="24">
        <f t="shared" si="5"/>
        <v>120</v>
      </c>
      <c r="E128" s="30">
        <v>120</v>
      </c>
      <c r="F128" s="28">
        <v>1</v>
      </c>
      <c r="G128" s="28">
        <v>6.3</v>
      </c>
      <c r="H128" s="28">
        <v>7.8</v>
      </c>
      <c r="I128" s="35">
        <f t="shared" si="6"/>
        <v>6.3</v>
      </c>
      <c r="J128" s="35">
        <f t="shared" si="7"/>
        <v>7.8</v>
      </c>
      <c r="K128" s="35">
        <v>46.5</v>
      </c>
      <c r="L128" s="35">
        <v>20</v>
      </c>
      <c r="M128" s="35">
        <v>31.5</v>
      </c>
      <c r="N128" s="35">
        <f t="shared" si="8"/>
        <v>2.9295000000000002E-2</v>
      </c>
      <c r="O128" s="35">
        <f t="shared" si="9"/>
        <v>2.9295000000000002E-2</v>
      </c>
      <c r="P128" s="32" t="s">
        <v>254</v>
      </c>
    </row>
    <row r="129" spans="1:16" s="6" customFormat="1" ht="30" customHeight="1">
      <c r="A129" s="25" t="s">
        <v>228</v>
      </c>
      <c r="B129" s="25" t="s">
        <v>228</v>
      </c>
      <c r="C129" s="25" t="s">
        <v>229</v>
      </c>
      <c r="D129" s="24">
        <f t="shared" si="5"/>
        <v>160</v>
      </c>
      <c r="E129" s="30">
        <v>160</v>
      </c>
      <c r="F129" s="28">
        <v>1</v>
      </c>
      <c r="G129" s="28">
        <v>8.1999999999999993</v>
      </c>
      <c r="H129" s="28">
        <v>9.6</v>
      </c>
      <c r="I129" s="35">
        <f t="shared" si="6"/>
        <v>8.1999999999999993</v>
      </c>
      <c r="J129" s="35">
        <f t="shared" si="7"/>
        <v>9.6</v>
      </c>
      <c r="K129" s="35">
        <v>46.5</v>
      </c>
      <c r="L129" s="35">
        <v>20</v>
      </c>
      <c r="M129" s="35">
        <v>31.5</v>
      </c>
      <c r="N129" s="35">
        <f t="shared" si="8"/>
        <v>2.9295000000000002E-2</v>
      </c>
      <c r="O129" s="35">
        <f t="shared" si="9"/>
        <v>2.9295000000000002E-2</v>
      </c>
      <c r="P129" s="32" t="s">
        <v>255</v>
      </c>
    </row>
    <row r="130" spans="1:16" s="6" customFormat="1" ht="30" customHeight="1">
      <c r="A130" s="25" t="s">
        <v>232</v>
      </c>
      <c r="B130" s="25" t="s">
        <v>232</v>
      </c>
      <c r="C130" s="25" t="s">
        <v>233</v>
      </c>
      <c r="D130" s="24">
        <f t="shared" si="5"/>
        <v>160</v>
      </c>
      <c r="E130" s="30">
        <v>160</v>
      </c>
      <c r="F130" s="28">
        <v>1</v>
      </c>
      <c r="G130" s="28">
        <v>8.8000000000000007</v>
      </c>
      <c r="H130" s="28">
        <v>10.199999999999999</v>
      </c>
      <c r="I130" s="35">
        <f t="shared" si="6"/>
        <v>8.8000000000000007</v>
      </c>
      <c r="J130" s="35">
        <f t="shared" si="7"/>
        <v>10.199999999999999</v>
      </c>
      <c r="K130" s="35">
        <v>46.5</v>
      </c>
      <c r="L130" s="35">
        <v>20</v>
      </c>
      <c r="M130" s="35">
        <v>31.5</v>
      </c>
      <c r="N130" s="35">
        <f t="shared" si="8"/>
        <v>2.9295000000000002E-2</v>
      </c>
      <c r="O130" s="35">
        <f t="shared" si="9"/>
        <v>2.9295000000000002E-2</v>
      </c>
      <c r="P130" s="32" t="s">
        <v>256</v>
      </c>
    </row>
    <row r="131" spans="1:16" s="6" customFormat="1" ht="30" customHeight="1">
      <c r="A131" s="25" t="s">
        <v>216</v>
      </c>
      <c r="B131" s="25" t="s">
        <v>216</v>
      </c>
      <c r="C131" s="25" t="s">
        <v>217</v>
      </c>
      <c r="D131" s="24">
        <f t="shared" si="5"/>
        <v>160</v>
      </c>
      <c r="E131" s="30">
        <v>160</v>
      </c>
      <c r="F131" s="28">
        <v>1</v>
      </c>
      <c r="G131" s="28">
        <v>5.4</v>
      </c>
      <c r="H131" s="28">
        <v>6.8</v>
      </c>
      <c r="I131" s="35">
        <f t="shared" si="6"/>
        <v>5.4</v>
      </c>
      <c r="J131" s="35">
        <f t="shared" si="7"/>
        <v>6.8</v>
      </c>
      <c r="K131" s="35">
        <v>46.5</v>
      </c>
      <c r="L131" s="35">
        <v>20</v>
      </c>
      <c r="M131" s="35">
        <v>31.5</v>
      </c>
      <c r="N131" s="35">
        <f t="shared" si="8"/>
        <v>2.9295000000000002E-2</v>
      </c>
      <c r="O131" s="35">
        <f t="shared" si="9"/>
        <v>2.9295000000000002E-2</v>
      </c>
      <c r="P131" s="32" t="s">
        <v>257</v>
      </c>
    </row>
    <row r="132" spans="1:16" s="6" customFormat="1" ht="30" customHeight="1">
      <c r="A132" s="25" t="s">
        <v>222</v>
      </c>
      <c r="B132" s="25" t="s">
        <v>222</v>
      </c>
      <c r="C132" s="25" t="s">
        <v>223</v>
      </c>
      <c r="D132" s="24">
        <f t="shared" si="5"/>
        <v>160</v>
      </c>
      <c r="E132" s="30">
        <v>160</v>
      </c>
      <c r="F132" s="28">
        <v>1</v>
      </c>
      <c r="G132" s="28">
        <v>5.7</v>
      </c>
      <c r="H132" s="28">
        <v>7.1</v>
      </c>
      <c r="I132" s="35">
        <f t="shared" si="6"/>
        <v>5.7</v>
      </c>
      <c r="J132" s="35">
        <f t="shared" si="7"/>
        <v>7.1</v>
      </c>
      <c r="K132" s="35">
        <v>46.5</v>
      </c>
      <c r="L132" s="35">
        <v>20</v>
      </c>
      <c r="M132" s="35">
        <v>31.5</v>
      </c>
      <c r="N132" s="35">
        <f t="shared" si="8"/>
        <v>2.9295000000000002E-2</v>
      </c>
      <c r="O132" s="35">
        <f t="shared" si="9"/>
        <v>2.9295000000000002E-2</v>
      </c>
      <c r="P132" s="32" t="s">
        <v>258</v>
      </c>
    </row>
    <row r="133" spans="1:16" s="6" customFormat="1" ht="30" customHeight="1">
      <c r="A133" s="25" t="s">
        <v>238</v>
      </c>
      <c r="B133" s="25" t="s">
        <v>238</v>
      </c>
      <c r="C133" s="25" t="s">
        <v>239</v>
      </c>
      <c r="D133" s="24">
        <f t="shared" si="5"/>
        <v>50</v>
      </c>
      <c r="E133" s="30">
        <v>50</v>
      </c>
      <c r="F133" s="28">
        <v>1</v>
      </c>
      <c r="G133" s="28">
        <v>7.8</v>
      </c>
      <c r="H133" s="28">
        <v>9.1999999999999993</v>
      </c>
      <c r="I133" s="35">
        <f t="shared" si="6"/>
        <v>7.8</v>
      </c>
      <c r="J133" s="35">
        <f t="shared" si="7"/>
        <v>9.1999999999999993</v>
      </c>
      <c r="K133" s="35">
        <v>46.5</v>
      </c>
      <c r="L133" s="35">
        <v>20</v>
      </c>
      <c r="M133" s="35">
        <v>31.5</v>
      </c>
      <c r="N133" s="35">
        <f t="shared" si="8"/>
        <v>2.9295000000000002E-2</v>
      </c>
      <c r="O133" s="35">
        <f t="shared" si="9"/>
        <v>2.9295000000000002E-2</v>
      </c>
      <c r="P133" s="32" t="s">
        <v>259</v>
      </c>
    </row>
    <row r="134" spans="1:16" s="6" customFormat="1" ht="30" customHeight="1">
      <c r="A134" s="25" t="s">
        <v>236</v>
      </c>
      <c r="B134" s="25" t="s">
        <v>236</v>
      </c>
      <c r="C134" s="25" t="s">
        <v>237</v>
      </c>
      <c r="D134" s="24">
        <f t="shared" si="5"/>
        <v>60</v>
      </c>
      <c r="E134" s="30">
        <v>60</v>
      </c>
      <c r="F134" s="28">
        <v>1</v>
      </c>
      <c r="G134" s="28">
        <v>7.9</v>
      </c>
      <c r="H134" s="28">
        <v>9.3000000000000007</v>
      </c>
      <c r="I134" s="35">
        <f t="shared" si="6"/>
        <v>7.9</v>
      </c>
      <c r="J134" s="35">
        <f t="shared" si="7"/>
        <v>9.3000000000000007</v>
      </c>
      <c r="K134" s="35">
        <v>46.5</v>
      </c>
      <c r="L134" s="35">
        <v>20</v>
      </c>
      <c r="M134" s="35">
        <v>31.5</v>
      </c>
      <c r="N134" s="35">
        <f t="shared" si="8"/>
        <v>2.9295000000000002E-2</v>
      </c>
      <c r="O134" s="35">
        <f t="shared" si="9"/>
        <v>2.9295000000000002E-2</v>
      </c>
      <c r="P134" s="32" t="s">
        <v>260</v>
      </c>
    </row>
    <row r="135" spans="1:16" s="6" customFormat="1" ht="30" customHeight="1">
      <c r="A135" s="25" t="s">
        <v>213</v>
      </c>
      <c r="B135" s="25" t="s">
        <v>213</v>
      </c>
      <c r="C135" s="25" t="s">
        <v>214</v>
      </c>
      <c r="D135" s="24">
        <f t="shared" si="5"/>
        <v>90</v>
      </c>
      <c r="E135" s="30">
        <v>90</v>
      </c>
      <c r="F135" s="28">
        <v>1</v>
      </c>
      <c r="G135" s="28">
        <v>5.6</v>
      </c>
      <c r="H135" s="28">
        <v>7</v>
      </c>
      <c r="I135" s="35">
        <f t="shared" si="6"/>
        <v>5.6</v>
      </c>
      <c r="J135" s="35">
        <f t="shared" si="7"/>
        <v>7</v>
      </c>
      <c r="K135" s="35">
        <v>46.5</v>
      </c>
      <c r="L135" s="35">
        <v>20</v>
      </c>
      <c r="M135" s="35">
        <v>31.5</v>
      </c>
      <c r="N135" s="35">
        <f t="shared" si="8"/>
        <v>2.9295000000000002E-2</v>
      </c>
      <c r="O135" s="35">
        <f t="shared" si="9"/>
        <v>2.9295000000000002E-2</v>
      </c>
      <c r="P135" s="32" t="s">
        <v>261</v>
      </c>
    </row>
    <row r="136" spans="1:16" s="6" customFormat="1" ht="30" customHeight="1">
      <c r="A136" s="25" t="s">
        <v>226</v>
      </c>
      <c r="B136" s="25" t="s">
        <v>226</v>
      </c>
      <c r="C136" s="25" t="s">
        <v>227</v>
      </c>
      <c r="D136" s="24">
        <f t="shared" si="5"/>
        <v>100</v>
      </c>
      <c r="E136" s="30">
        <v>100</v>
      </c>
      <c r="F136" s="28">
        <v>1</v>
      </c>
      <c r="G136" s="28">
        <v>5.9</v>
      </c>
      <c r="H136" s="28">
        <v>7.3</v>
      </c>
      <c r="I136" s="35">
        <f t="shared" si="6"/>
        <v>5.9</v>
      </c>
      <c r="J136" s="35">
        <f t="shared" si="7"/>
        <v>7.3</v>
      </c>
      <c r="K136" s="35">
        <v>46.5</v>
      </c>
      <c r="L136" s="35">
        <v>20</v>
      </c>
      <c r="M136" s="35">
        <v>31.5</v>
      </c>
      <c r="N136" s="35">
        <f t="shared" si="8"/>
        <v>2.9295000000000002E-2</v>
      </c>
      <c r="O136" s="35">
        <f t="shared" si="9"/>
        <v>2.9295000000000002E-2</v>
      </c>
      <c r="P136" s="32" t="s">
        <v>262</v>
      </c>
    </row>
    <row r="137" spans="1:16" s="6" customFormat="1" ht="30" customHeight="1">
      <c r="A137" s="25" t="s">
        <v>220</v>
      </c>
      <c r="B137" s="25" t="s">
        <v>220</v>
      </c>
      <c r="C137" s="25" t="s">
        <v>221</v>
      </c>
      <c r="D137" s="24">
        <f t="shared" si="5"/>
        <v>90</v>
      </c>
      <c r="E137" s="30">
        <v>90</v>
      </c>
      <c r="F137" s="28">
        <v>1</v>
      </c>
      <c r="G137" s="28">
        <v>3.8</v>
      </c>
      <c r="H137" s="28">
        <v>5.2</v>
      </c>
      <c r="I137" s="35">
        <f t="shared" si="6"/>
        <v>3.8</v>
      </c>
      <c r="J137" s="35">
        <f t="shared" si="7"/>
        <v>5.2</v>
      </c>
      <c r="K137" s="35">
        <v>46.5</v>
      </c>
      <c r="L137" s="35">
        <v>20</v>
      </c>
      <c r="M137" s="35">
        <v>31.5</v>
      </c>
      <c r="N137" s="35">
        <f t="shared" si="8"/>
        <v>2.9295000000000002E-2</v>
      </c>
      <c r="O137" s="35">
        <f t="shared" si="9"/>
        <v>2.9295000000000002E-2</v>
      </c>
      <c r="P137" s="32" t="s">
        <v>263</v>
      </c>
    </row>
    <row r="138" spans="1:16" s="7" customFormat="1" ht="36.950000000000003" customHeight="1">
      <c r="A138" s="14" t="s">
        <v>264</v>
      </c>
      <c r="B138" s="14" t="s">
        <v>184</v>
      </c>
      <c r="C138" s="14" t="s">
        <v>171</v>
      </c>
      <c r="D138" s="22">
        <v>10</v>
      </c>
      <c r="E138" s="22">
        <v>10</v>
      </c>
      <c r="F138" s="59">
        <v>1</v>
      </c>
      <c r="G138" s="60">
        <v>49</v>
      </c>
      <c r="H138" s="60">
        <v>50</v>
      </c>
      <c r="I138" s="63">
        <f t="shared" si="6"/>
        <v>49</v>
      </c>
      <c r="J138" s="63">
        <f t="shared" si="7"/>
        <v>50</v>
      </c>
      <c r="K138" s="60">
        <v>50</v>
      </c>
      <c r="L138" s="60">
        <v>50</v>
      </c>
      <c r="M138" s="60">
        <v>28</v>
      </c>
      <c r="N138" s="63">
        <f t="shared" si="8"/>
        <v>7.0000000000000007E-2</v>
      </c>
      <c r="O138" s="63">
        <f t="shared" si="9"/>
        <v>7.0000000000000007E-2</v>
      </c>
      <c r="P138" s="69">
        <v>160</v>
      </c>
    </row>
    <row r="139" spans="1:16" s="7" customFormat="1" ht="36.950000000000003" customHeight="1">
      <c r="A139" s="14" t="s">
        <v>265</v>
      </c>
      <c r="B139" s="14" t="s">
        <v>185</v>
      </c>
      <c r="C139" s="14" t="s">
        <v>165</v>
      </c>
      <c r="D139" s="22">
        <v>10</v>
      </c>
      <c r="E139" s="22">
        <v>10</v>
      </c>
      <c r="F139" s="59"/>
      <c r="G139" s="60"/>
      <c r="H139" s="60"/>
      <c r="I139" s="63"/>
      <c r="J139" s="63"/>
      <c r="K139" s="60"/>
      <c r="L139" s="60"/>
      <c r="M139" s="60"/>
      <c r="N139" s="63"/>
      <c r="O139" s="63"/>
      <c r="P139" s="69"/>
    </row>
    <row r="140" spans="1:16" s="7" customFormat="1" ht="36.950000000000003" customHeight="1">
      <c r="A140" s="14" t="s">
        <v>266</v>
      </c>
      <c r="B140" s="14" t="s">
        <v>186</v>
      </c>
      <c r="C140" s="14" t="s">
        <v>161</v>
      </c>
      <c r="D140" s="22">
        <v>10</v>
      </c>
      <c r="E140" s="22">
        <v>10</v>
      </c>
      <c r="F140" s="59"/>
      <c r="G140" s="60"/>
      <c r="H140" s="60"/>
      <c r="I140" s="63"/>
      <c r="J140" s="63"/>
      <c r="K140" s="60"/>
      <c r="L140" s="60"/>
      <c r="M140" s="60"/>
      <c r="N140" s="63"/>
      <c r="O140" s="63"/>
      <c r="P140" s="69"/>
    </row>
    <row r="141" spans="1:16" s="7" customFormat="1" ht="36.950000000000003" customHeight="1">
      <c r="A141" s="14" t="s">
        <v>267</v>
      </c>
      <c r="B141" s="14" t="s">
        <v>187</v>
      </c>
      <c r="C141" s="14" t="s">
        <v>163</v>
      </c>
      <c r="D141" s="22">
        <v>10</v>
      </c>
      <c r="E141" s="22">
        <v>10</v>
      </c>
      <c r="F141" s="59"/>
      <c r="G141" s="60"/>
      <c r="H141" s="60"/>
      <c r="I141" s="63"/>
      <c r="J141" s="63"/>
      <c r="K141" s="60"/>
      <c r="L141" s="60"/>
      <c r="M141" s="60"/>
      <c r="N141" s="63"/>
      <c r="O141" s="63"/>
      <c r="P141" s="69"/>
    </row>
    <row r="142" spans="1:16" s="7" customFormat="1" ht="36.950000000000003" customHeight="1">
      <c r="A142" s="14" t="s">
        <v>268</v>
      </c>
      <c r="B142" s="14" t="s">
        <v>179</v>
      </c>
      <c r="C142" s="14" t="s">
        <v>169</v>
      </c>
      <c r="D142" s="22">
        <v>10</v>
      </c>
      <c r="E142" s="22">
        <v>10</v>
      </c>
      <c r="F142" s="59"/>
      <c r="G142" s="60"/>
      <c r="H142" s="60"/>
      <c r="I142" s="63"/>
      <c r="J142" s="63"/>
      <c r="K142" s="60"/>
      <c r="L142" s="60"/>
      <c r="M142" s="60"/>
      <c r="N142" s="63"/>
      <c r="O142" s="63"/>
      <c r="P142" s="69"/>
    </row>
    <row r="143" spans="1:16" s="7" customFormat="1" ht="36.950000000000003" customHeight="1">
      <c r="A143" s="14" t="s">
        <v>269</v>
      </c>
      <c r="B143" s="14" t="s">
        <v>180</v>
      </c>
      <c r="C143" s="14" t="s">
        <v>173</v>
      </c>
      <c r="D143" s="22">
        <v>10</v>
      </c>
      <c r="E143" s="22">
        <v>10</v>
      </c>
      <c r="F143" s="59"/>
      <c r="G143" s="60"/>
      <c r="H143" s="60"/>
      <c r="I143" s="63"/>
      <c r="J143" s="63"/>
      <c r="K143" s="60"/>
      <c r="L143" s="60"/>
      <c r="M143" s="60"/>
      <c r="N143" s="63"/>
      <c r="O143" s="63"/>
      <c r="P143" s="69"/>
    </row>
    <row r="144" spans="1:16" s="7" customFormat="1" ht="36.950000000000003" customHeight="1">
      <c r="A144" s="14" t="s">
        <v>270</v>
      </c>
      <c r="B144" s="14" t="s">
        <v>271</v>
      </c>
      <c r="C144" s="14" t="s">
        <v>272</v>
      </c>
      <c r="D144" s="22">
        <v>3</v>
      </c>
      <c r="E144" s="22">
        <v>3</v>
      </c>
      <c r="F144" s="59"/>
      <c r="G144" s="60"/>
      <c r="H144" s="60"/>
      <c r="I144" s="63"/>
      <c r="J144" s="63"/>
      <c r="K144" s="60"/>
      <c r="L144" s="60"/>
      <c r="M144" s="60"/>
      <c r="N144" s="63"/>
      <c r="O144" s="63"/>
      <c r="P144" s="69"/>
    </row>
    <row r="145" spans="1:16" s="7" customFormat="1" ht="36.950000000000003" customHeight="1">
      <c r="A145" s="14" t="s">
        <v>273</v>
      </c>
      <c r="B145" s="14" t="s">
        <v>274</v>
      </c>
      <c r="C145" s="14" t="s">
        <v>275</v>
      </c>
      <c r="D145" s="22">
        <v>3</v>
      </c>
      <c r="E145" s="22">
        <v>3</v>
      </c>
      <c r="F145" s="59"/>
      <c r="G145" s="60"/>
      <c r="H145" s="60"/>
      <c r="I145" s="63"/>
      <c r="J145" s="63"/>
      <c r="K145" s="60"/>
      <c r="L145" s="60"/>
      <c r="M145" s="60"/>
      <c r="N145" s="63"/>
      <c r="O145" s="63"/>
      <c r="P145" s="69"/>
    </row>
    <row r="146" spans="1:16" s="7" customFormat="1" ht="36.950000000000003" customHeight="1">
      <c r="A146" s="14" t="s">
        <v>276</v>
      </c>
      <c r="B146" s="14" t="s">
        <v>277</v>
      </c>
      <c r="C146" s="14" t="s">
        <v>278</v>
      </c>
      <c r="D146" s="22">
        <v>3</v>
      </c>
      <c r="E146" s="22">
        <v>3</v>
      </c>
      <c r="F146" s="59"/>
      <c r="G146" s="60"/>
      <c r="H146" s="60"/>
      <c r="I146" s="63"/>
      <c r="J146" s="63"/>
      <c r="K146" s="60"/>
      <c r="L146" s="60"/>
      <c r="M146" s="60"/>
      <c r="N146" s="63"/>
      <c r="O146" s="63"/>
      <c r="P146" s="69"/>
    </row>
    <row r="147" spans="1:16" s="7" customFormat="1" ht="36.950000000000003" customHeight="1">
      <c r="A147" s="14" t="s">
        <v>279</v>
      </c>
      <c r="B147" s="14" t="s">
        <v>280</v>
      </c>
      <c r="C147" s="14" t="s">
        <v>281</v>
      </c>
      <c r="D147" s="22">
        <v>3</v>
      </c>
      <c r="E147" s="22">
        <v>3</v>
      </c>
      <c r="F147" s="59"/>
      <c r="G147" s="60"/>
      <c r="H147" s="60"/>
      <c r="I147" s="63"/>
      <c r="J147" s="63"/>
      <c r="K147" s="60"/>
      <c r="L147" s="60"/>
      <c r="M147" s="60"/>
      <c r="N147" s="63"/>
      <c r="O147" s="63"/>
      <c r="P147" s="69"/>
    </row>
    <row r="148" spans="1:16" s="7" customFormat="1" ht="36.950000000000003" customHeight="1">
      <c r="A148" s="14" t="s">
        <v>282</v>
      </c>
      <c r="B148" s="14" t="s">
        <v>283</v>
      </c>
      <c r="C148" s="14" t="s">
        <v>284</v>
      </c>
      <c r="D148" s="22">
        <v>3</v>
      </c>
      <c r="E148" s="22">
        <v>3</v>
      </c>
      <c r="F148" s="59"/>
      <c r="G148" s="60"/>
      <c r="H148" s="60"/>
      <c r="I148" s="63"/>
      <c r="J148" s="63"/>
      <c r="K148" s="60"/>
      <c r="L148" s="60"/>
      <c r="M148" s="60"/>
      <c r="N148" s="63"/>
      <c r="O148" s="63"/>
      <c r="P148" s="69"/>
    </row>
    <row r="149" spans="1:16" s="7" customFormat="1" ht="36.950000000000003" customHeight="1">
      <c r="A149" s="14" t="s">
        <v>285</v>
      </c>
      <c r="B149" s="14" t="s">
        <v>286</v>
      </c>
      <c r="C149" s="14" t="s">
        <v>287</v>
      </c>
      <c r="D149" s="22">
        <v>3</v>
      </c>
      <c r="E149" s="22">
        <v>3</v>
      </c>
      <c r="F149" s="59"/>
      <c r="G149" s="60"/>
      <c r="H149" s="60"/>
      <c r="I149" s="63"/>
      <c r="J149" s="63"/>
      <c r="K149" s="60"/>
      <c r="L149" s="60"/>
      <c r="M149" s="60"/>
      <c r="N149" s="63"/>
      <c r="O149" s="63"/>
      <c r="P149" s="69"/>
    </row>
    <row r="150" spans="1:16" s="7" customFormat="1" ht="36.950000000000003" customHeight="1">
      <c r="A150" s="14"/>
      <c r="B150" s="14" t="s">
        <v>288</v>
      </c>
      <c r="C150" s="14" t="s">
        <v>289</v>
      </c>
      <c r="D150" s="14">
        <v>1</v>
      </c>
      <c r="E150" s="14">
        <v>1</v>
      </c>
      <c r="F150" s="14">
        <v>1</v>
      </c>
      <c r="G150" s="22">
        <v>2</v>
      </c>
      <c r="H150" s="22">
        <v>2.7</v>
      </c>
      <c r="I150" s="33">
        <f t="shared" ref="I150:I154" si="10">G150*F150</f>
        <v>2</v>
      </c>
      <c r="J150" s="33">
        <f t="shared" ref="J150:J154" si="11">H150*F150</f>
        <v>2.7</v>
      </c>
      <c r="K150" s="22">
        <v>41</v>
      </c>
      <c r="L150" s="22">
        <v>30</v>
      </c>
      <c r="M150" s="22">
        <v>23</v>
      </c>
      <c r="N150" s="33">
        <f t="shared" ref="N150:N152" si="12">M150*L150*K150/1000000</f>
        <v>2.8289999999999999E-2</v>
      </c>
      <c r="O150" s="33">
        <f t="shared" ref="O150:O152" si="13">N150*F150</f>
        <v>2.8289999999999999E-2</v>
      </c>
      <c r="P150" s="31">
        <v>161</v>
      </c>
    </row>
    <row r="151" spans="1:16" s="7" customFormat="1" ht="36.950000000000003" customHeight="1">
      <c r="A151" s="14"/>
      <c r="B151" s="14" t="s">
        <v>290</v>
      </c>
      <c r="C151" s="14" t="s">
        <v>291</v>
      </c>
      <c r="D151" s="14">
        <v>1</v>
      </c>
      <c r="E151" s="14">
        <v>1</v>
      </c>
      <c r="F151" s="14">
        <v>1</v>
      </c>
      <c r="G151" s="22">
        <v>6</v>
      </c>
      <c r="H151" s="22">
        <v>6.52</v>
      </c>
      <c r="I151" s="33">
        <f t="shared" si="10"/>
        <v>6</v>
      </c>
      <c r="J151" s="33">
        <f t="shared" si="11"/>
        <v>6.52</v>
      </c>
      <c r="K151" s="22">
        <v>116</v>
      </c>
      <c r="L151" s="22">
        <v>22</v>
      </c>
      <c r="M151" s="22">
        <v>22</v>
      </c>
      <c r="N151" s="33">
        <f t="shared" si="12"/>
        <v>5.6143999999999999E-2</v>
      </c>
      <c r="O151" s="33">
        <f t="shared" si="13"/>
        <v>5.6143999999999999E-2</v>
      </c>
      <c r="P151" s="31">
        <v>162</v>
      </c>
    </row>
    <row r="152" spans="1:16" s="7" customFormat="1" ht="60.95" customHeight="1">
      <c r="A152" s="14" t="s">
        <v>292</v>
      </c>
      <c r="B152" s="14" t="s">
        <v>292</v>
      </c>
      <c r="C152" s="14" t="s">
        <v>293</v>
      </c>
      <c r="D152" s="22">
        <v>2</v>
      </c>
      <c r="E152" s="22">
        <v>2</v>
      </c>
      <c r="F152" s="60">
        <v>1</v>
      </c>
      <c r="G152" s="60">
        <v>7</v>
      </c>
      <c r="H152" s="60">
        <v>8.1</v>
      </c>
      <c r="I152" s="60">
        <v>6</v>
      </c>
      <c r="J152" s="60">
        <v>6.52</v>
      </c>
      <c r="K152" s="60">
        <v>137</v>
      </c>
      <c r="L152" s="60">
        <v>34</v>
      </c>
      <c r="M152" s="60">
        <v>22</v>
      </c>
      <c r="N152" s="60">
        <f t="shared" si="12"/>
        <v>0.102476</v>
      </c>
      <c r="O152" s="60">
        <f t="shared" si="13"/>
        <v>0.102476</v>
      </c>
      <c r="P152" s="69">
        <v>163</v>
      </c>
    </row>
    <row r="153" spans="1:16" s="7" customFormat="1" ht="60.95" customHeight="1">
      <c r="A153" s="14" t="s">
        <v>294</v>
      </c>
      <c r="B153" s="14" t="s">
        <v>294</v>
      </c>
      <c r="C153" s="14" t="s">
        <v>295</v>
      </c>
      <c r="D153" s="22">
        <v>4</v>
      </c>
      <c r="E153" s="22">
        <v>4</v>
      </c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9"/>
    </row>
    <row r="154" spans="1:16" s="4" customFormat="1" ht="30">
      <c r="A154" s="14" t="s">
        <v>264</v>
      </c>
      <c r="B154" s="14" t="s">
        <v>184</v>
      </c>
      <c r="C154" s="14" t="s">
        <v>171</v>
      </c>
      <c r="D154" s="22">
        <v>1</v>
      </c>
      <c r="E154" s="22">
        <v>1</v>
      </c>
      <c r="F154" s="61">
        <v>1</v>
      </c>
      <c r="G154" s="61">
        <v>37</v>
      </c>
      <c r="H154" s="61">
        <v>37.4</v>
      </c>
      <c r="I154" s="64">
        <f t="shared" si="10"/>
        <v>37</v>
      </c>
      <c r="J154" s="64">
        <f t="shared" si="11"/>
        <v>37.4</v>
      </c>
      <c r="K154" s="64">
        <v>56.5</v>
      </c>
      <c r="L154" s="64">
        <v>42</v>
      </c>
      <c r="M154" s="64">
        <v>35</v>
      </c>
      <c r="N154" s="64">
        <f>K154*L154*M154/1000000</f>
        <v>8.3055000000000004E-2</v>
      </c>
      <c r="O154" s="64">
        <f>N154*F154</f>
        <v>8.3055000000000004E-2</v>
      </c>
      <c r="P154" s="68">
        <v>164</v>
      </c>
    </row>
    <row r="155" spans="1:16" s="4" customFormat="1">
      <c r="A155" s="14" t="s">
        <v>265</v>
      </c>
      <c r="B155" s="14" t="s">
        <v>185</v>
      </c>
      <c r="C155" s="14" t="s">
        <v>165</v>
      </c>
      <c r="D155" s="22">
        <v>4</v>
      </c>
      <c r="E155" s="22">
        <v>4</v>
      </c>
      <c r="F155" s="61"/>
      <c r="G155" s="61"/>
      <c r="H155" s="61"/>
      <c r="I155" s="64"/>
      <c r="J155" s="64"/>
      <c r="K155" s="64"/>
      <c r="L155" s="64"/>
      <c r="M155" s="64"/>
      <c r="N155" s="64"/>
      <c r="O155" s="64"/>
      <c r="P155" s="68"/>
    </row>
    <row r="156" spans="1:16" s="4" customFormat="1">
      <c r="A156" s="14" t="s">
        <v>266</v>
      </c>
      <c r="B156" s="14" t="s">
        <v>186</v>
      </c>
      <c r="C156" s="14" t="s">
        <v>161</v>
      </c>
      <c r="D156" s="22">
        <v>2</v>
      </c>
      <c r="E156" s="22">
        <v>2</v>
      </c>
      <c r="F156" s="61"/>
      <c r="G156" s="61"/>
      <c r="H156" s="61"/>
      <c r="I156" s="64"/>
      <c r="J156" s="64"/>
      <c r="K156" s="64"/>
      <c r="L156" s="64"/>
      <c r="M156" s="64"/>
      <c r="N156" s="64"/>
      <c r="O156" s="64"/>
      <c r="P156" s="68"/>
    </row>
    <row r="157" spans="1:16" s="4" customFormat="1">
      <c r="A157" s="14" t="s">
        <v>267</v>
      </c>
      <c r="B157" s="14" t="s">
        <v>187</v>
      </c>
      <c r="C157" s="14" t="s">
        <v>163</v>
      </c>
      <c r="D157" s="22">
        <v>3</v>
      </c>
      <c r="E157" s="22">
        <v>3</v>
      </c>
      <c r="F157" s="61"/>
      <c r="G157" s="61"/>
      <c r="H157" s="61"/>
      <c r="I157" s="64"/>
      <c r="J157" s="64"/>
      <c r="K157" s="64"/>
      <c r="L157" s="64"/>
      <c r="M157" s="64"/>
      <c r="N157" s="64"/>
      <c r="O157" s="64"/>
      <c r="P157" s="68"/>
    </row>
    <row r="158" spans="1:16" s="4" customFormat="1">
      <c r="A158" s="14" t="s">
        <v>268</v>
      </c>
      <c r="B158" s="14" t="s">
        <v>179</v>
      </c>
      <c r="C158" s="14" t="s">
        <v>169</v>
      </c>
      <c r="D158" s="22">
        <v>2</v>
      </c>
      <c r="E158" s="22">
        <v>2</v>
      </c>
      <c r="F158" s="61"/>
      <c r="G158" s="61"/>
      <c r="H158" s="61"/>
      <c r="I158" s="64"/>
      <c r="J158" s="64"/>
      <c r="K158" s="64"/>
      <c r="L158" s="64"/>
      <c r="M158" s="64"/>
      <c r="N158" s="64"/>
      <c r="O158" s="64"/>
      <c r="P158" s="68"/>
    </row>
    <row r="159" spans="1:16" s="4" customFormat="1">
      <c r="A159" s="14" t="s">
        <v>269</v>
      </c>
      <c r="B159" s="14" t="s">
        <v>180</v>
      </c>
      <c r="C159" s="14" t="s">
        <v>173</v>
      </c>
      <c r="D159" s="22">
        <v>2</v>
      </c>
      <c r="E159" s="22">
        <v>2</v>
      </c>
      <c r="F159" s="61"/>
      <c r="G159" s="61"/>
      <c r="H159" s="61"/>
      <c r="I159" s="64"/>
      <c r="J159" s="64"/>
      <c r="K159" s="64"/>
      <c r="L159" s="64"/>
      <c r="M159" s="64"/>
      <c r="N159" s="64"/>
      <c r="O159" s="64"/>
      <c r="P159" s="68"/>
    </row>
    <row r="160" spans="1:16" s="4" customFormat="1">
      <c r="A160" s="14" t="s">
        <v>270</v>
      </c>
      <c r="B160" s="14" t="s">
        <v>271</v>
      </c>
      <c r="C160" s="14" t="s">
        <v>272</v>
      </c>
      <c r="D160" s="22">
        <v>6</v>
      </c>
      <c r="E160" s="22">
        <v>6</v>
      </c>
      <c r="F160" s="61"/>
      <c r="G160" s="61"/>
      <c r="H160" s="61"/>
      <c r="I160" s="64"/>
      <c r="J160" s="64"/>
      <c r="K160" s="64"/>
      <c r="L160" s="64"/>
      <c r="M160" s="64"/>
      <c r="N160" s="64"/>
      <c r="O160" s="64"/>
      <c r="P160" s="68"/>
    </row>
    <row r="161" spans="1:16" s="4" customFormat="1">
      <c r="A161" s="14" t="s">
        <v>273</v>
      </c>
      <c r="B161" s="14" t="s">
        <v>274</v>
      </c>
      <c r="C161" s="14" t="s">
        <v>275</v>
      </c>
      <c r="D161" s="22">
        <v>11</v>
      </c>
      <c r="E161" s="22">
        <v>11</v>
      </c>
      <c r="F161" s="61"/>
      <c r="G161" s="61"/>
      <c r="H161" s="61"/>
      <c r="I161" s="64"/>
      <c r="J161" s="64"/>
      <c r="K161" s="64"/>
      <c r="L161" s="64"/>
      <c r="M161" s="64"/>
      <c r="N161" s="64"/>
      <c r="O161" s="64"/>
      <c r="P161" s="68"/>
    </row>
    <row r="162" spans="1:16" s="4" customFormat="1">
      <c r="A162" s="14" t="s">
        <v>276</v>
      </c>
      <c r="B162" s="14" t="s">
        <v>277</v>
      </c>
      <c r="C162" s="14" t="s">
        <v>278</v>
      </c>
      <c r="D162" s="22">
        <v>5</v>
      </c>
      <c r="E162" s="22">
        <v>5</v>
      </c>
      <c r="F162" s="61"/>
      <c r="G162" s="61"/>
      <c r="H162" s="61"/>
      <c r="I162" s="64"/>
      <c r="J162" s="64"/>
      <c r="K162" s="64"/>
      <c r="L162" s="64"/>
      <c r="M162" s="64"/>
      <c r="N162" s="64"/>
      <c r="O162" s="64"/>
      <c r="P162" s="68"/>
    </row>
    <row r="163" spans="1:16" s="4" customFormat="1">
      <c r="A163" s="14" t="s">
        <v>279</v>
      </c>
      <c r="B163" s="14" t="s">
        <v>280</v>
      </c>
      <c r="C163" s="14" t="s">
        <v>281</v>
      </c>
      <c r="D163" s="22">
        <v>10</v>
      </c>
      <c r="E163" s="22">
        <v>10</v>
      </c>
      <c r="F163" s="61"/>
      <c r="G163" s="61"/>
      <c r="H163" s="61"/>
      <c r="I163" s="64"/>
      <c r="J163" s="64"/>
      <c r="K163" s="64"/>
      <c r="L163" s="64"/>
      <c r="M163" s="64"/>
      <c r="N163" s="64"/>
      <c r="O163" s="64"/>
      <c r="P163" s="68"/>
    </row>
    <row r="164" spans="1:16" s="4" customFormat="1">
      <c r="A164" s="14" t="s">
        <v>282</v>
      </c>
      <c r="B164" s="14" t="s">
        <v>283</v>
      </c>
      <c r="C164" s="14" t="s">
        <v>284</v>
      </c>
      <c r="D164" s="22">
        <v>4</v>
      </c>
      <c r="E164" s="22">
        <v>4</v>
      </c>
      <c r="F164" s="61"/>
      <c r="G164" s="61"/>
      <c r="H164" s="61"/>
      <c r="I164" s="64"/>
      <c r="J164" s="64"/>
      <c r="K164" s="64"/>
      <c r="L164" s="64"/>
      <c r="M164" s="64"/>
      <c r="N164" s="64"/>
      <c r="O164" s="64"/>
      <c r="P164" s="68"/>
    </row>
    <row r="165" spans="1:16" s="4" customFormat="1">
      <c r="A165" s="14" t="s">
        <v>285</v>
      </c>
      <c r="B165" s="14" t="s">
        <v>286</v>
      </c>
      <c r="C165" s="14" t="s">
        <v>287</v>
      </c>
      <c r="D165" s="22">
        <v>3</v>
      </c>
      <c r="E165" s="22">
        <v>3</v>
      </c>
      <c r="F165" s="61"/>
      <c r="G165" s="61"/>
      <c r="H165" s="61"/>
      <c r="I165" s="64"/>
      <c r="J165" s="64"/>
      <c r="K165" s="64"/>
      <c r="L165" s="64"/>
      <c r="M165" s="64"/>
      <c r="N165" s="64"/>
      <c r="O165" s="64"/>
      <c r="P165" s="68"/>
    </row>
    <row r="166" spans="1:16" s="4" customFormat="1">
      <c r="A166" s="14" t="s">
        <v>265</v>
      </c>
      <c r="B166" s="14" t="s">
        <v>185</v>
      </c>
      <c r="C166" s="14" t="s">
        <v>165</v>
      </c>
      <c r="D166" s="22">
        <v>10</v>
      </c>
      <c r="E166" s="22">
        <v>10</v>
      </c>
      <c r="F166" s="61">
        <v>1</v>
      </c>
      <c r="G166" s="61">
        <v>14</v>
      </c>
      <c r="H166" s="61">
        <v>14.66</v>
      </c>
      <c r="I166" s="61">
        <f>G166*F166</f>
        <v>14</v>
      </c>
      <c r="J166" s="61">
        <f>H166*F166</f>
        <v>14.66</v>
      </c>
      <c r="K166" s="61">
        <v>43</v>
      </c>
      <c r="L166" s="61">
        <v>32</v>
      </c>
      <c r="M166" s="61">
        <v>32</v>
      </c>
      <c r="N166" s="61">
        <f>K166*L166*M166/1000000</f>
        <v>4.4032000000000002E-2</v>
      </c>
      <c r="O166" s="61">
        <f>N166*F166</f>
        <v>4.4032000000000002E-2</v>
      </c>
      <c r="P166" s="68">
        <v>165</v>
      </c>
    </row>
    <row r="167" spans="1:16" s="4" customFormat="1">
      <c r="A167" s="14" t="s">
        <v>266</v>
      </c>
      <c r="B167" s="14" t="s">
        <v>186</v>
      </c>
      <c r="C167" s="14" t="s">
        <v>161</v>
      </c>
      <c r="D167" s="22">
        <v>1</v>
      </c>
      <c r="E167" s="22">
        <v>1</v>
      </c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8"/>
    </row>
    <row r="168" spans="1:16" s="4" customFormat="1">
      <c r="A168" s="14" t="s">
        <v>267</v>
      </c>
      <c r="B168" s="14" t="s">
        <v>187</v>
      </c>
      <c r="C168" s="14" t="s">
        <v>163</v>
      </c>
      <c r="D168" s="22">
        <v>1</v>
      </c>
      <c r="E168" s="22">
        <v>1</v>
      </c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8"/>
    </row>
    <row r="169" spans="1:16" s="4" customFormat="1">
      <c r="A169" s="14" t="s">
        <v>268</v>
      </c>
      <c r="B169" s="14" t="s">
        <v>179</v>
      </c>
      <c r="C169" s="14" t="s">
        <v>169</v>
      </c>
      <c r="D169" s="22">
        <v>6</v>
      </c>
      <c r="E169" s="22">
        <v>6</v>
      </c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8"/>
    </row>
    <row r="170" spans="1:16" s="4" customFormat="1">
      <c r="A170" s="14" t="s">
        <v>269</v>
      </c>
      <c r="B170" s="14" t="s">
        <v>180</v>
      </c>
      <c r="C170" s="14" t="s">
        <v>173</v>
      </c>
      <c r="D170" s="22">
        <v>5</v>
      </c>
      <c r="E170" s="22">
        <v>5</v>
      </c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8"/>
    </row>
    <row r="171" spans="1:16" s="4" customFormat="1">
      <c r="A171" s="14"/>
      <c r="B171" s="14"/>
      <c r="C171" s="16" t="s">
        <v>296</v>
      </c>
      <c r="D171" s="22">
        <v>20</v>
      </c>
      <c r="E171" s="22">
        <v>20</v>
      </c>
      <c r="F171" s="61">
        <v>1</v>
      </c>
      <c r="G171" s="61">
        <v>6</v>
      </c>
      <c r="H171" s="61">
        <v>6.66</v>
      </c>
      <c r="I171" s="61">
        <f>G171*F171</f>
        <v>6</v>
      </c>
      <c r="J171" s="59">
        <f>H171*F171</f>
        <v>6.66</v>
      </c>
      <c r="K171" s="61">
        <v>43</v>
      </c>
      <c r="L171" s="61">
        <v>43</v>
      </c>
      <c r="M171" s="61">
        <v>35</v>
      </c>
      <c r="N171" s="61">
        <f>K171*L171*M171/1000000</f>
        <v>6.4714999999999995E-2</v>
      </c>
      <c r="O171" s="61">
        <f>N171*F171</f>
        <v>6.4714999999999995E-2</v>
      </c>
      <c r="P171" s="68">
        <v>166</v>
      </c>
    </row>
    <row r="172" spans="1:16" s="4" customFormat="1">
      <c r="A172" s="14"/>
      <c r="B172" s="14"/>
      <c r="C172" s="16" t="s">
        <v>297</v>
      </c>
      <c r="D172" s="22">
        <v>8</v>
      </c>
      <c r="E172" s="22">
        <v>8</v>
      </c>
      <c r="F172" s="61"/>
      <c r="G172" s="61"/>
      <c r="H172" s="61"/>
      <c r="I172" s="61"/>
      <c r="J172" s="59"/>
      <c r="K172" s="61"/>
      <c r="L172" s="61"/>
      <c r="M172" s="61"/>
      <c r="N172" s="61"/>
      <c r="O172" s="61"/>
      <c r="P172" s="68"/>
    </row>
    <row r="173" spans="1:16" s="8" customFormat="1" ht="59.1" customHeight="1">
      <c r="A173" s="24" t="s">
        <v>298</v>
      </c>
      <c r="B173" s="24" t="s">
        <v>298</v>
      </c>
      <c r="C173" s="25" t="s">
        <v>299</v>
      </c>
      <c r="D173" s="26">
        <v>99</v>
      </c>
      <c r="E173" s="24">
        <v>99</v>
      </c>
      <c r="F173" s="24">
        <f>D173/E173</f>
        <v>1</v>
      </c>
      <c r="G173" s="28">
        <v>2.2000000000000002</v>
      </c>
      <c r="H173" s="28">
        <v>4.2</v>
      </c>
      <c r="I173" s="28">
        <f>G173*F173</f>
        <v>2.2000000000000002</v>
      </c>
      <c r="J173" s="28">
        <f>H173*F173</f>
        <v>4.2</v>
      </c>
      <c r="K173" s="28">
        <v>73.5</v>
      </c>
      <c r="L173" s="28">
        <v>21</v>
      </c>
      <c r="M173" s="28">
        <v>34.5</v>
      </c>
      <c r="N173" s="28">
        <f>K173*L173*M173/1000000</f>
        <v>5.3250749999999999E-2</v>
      </c>
      <c r="O173" s="28">
        <f>N173*F173</f>
        <v>5.3250749999999999E-2</v>
      </c>
      <c r="P173" s="31">
        <v>167</v>
      </c>
    </row>
    <row r="174" spans="1:16" s="8" customFormat="1" ht="59.1" customHeight="1">
      <c r="A174" s="24" t="s">
        <v>300</v>
      </c>
      <c r="B174" s="24" t="s">
        <v>300</v>
      </c>
      <c r="C174" s="25" t="s">
        <v>301</v>
      </c>
      <c r="D174" s="26">
        <v>50</v>
      </c>
      <c r="E174" s="24">
        <v>50</v>
      </c>
      <c r="F174" s="24">
        <f>D174/E174</f>
        <v>1</v>
      </c>
      <c r="G174" s="28">
        <v>2.6</v>
      </c>
      <c r="H174" s="28">
        <v>4.5999999999999996</v>
      </c>
      <c r="I174" s="28">
        <f>G174*F174</f>
        <v>2.6</v>
      </c>
      <c r="J174" s="28">
        <f>H174*F174</f>
        <v>4.5999999999999996</v>
      </c>
      <c r="K174" s="28">
        <v>73.5</v>
      </c>
      <c r="L174" s="28">
        <v>21</v>
      </c>
      <c r="M174" s="28">
        <v>38.5</v>
      </c>
      <c r="N174" s="28">
        <f>K174*L174*M174/1000000</f>
        <v>5.9424749999999998E-2</v>
      </c>
      <c r="O174" s="28">
        <f>N174*F174</f>
        <v>5.9424749999999998E-2</v>
      </c>
      <c r="P174" s="31">
        <v>168</v>
      </c>
    </row>
    <row r="175" spans="1:16">
      <c r="A175" s="39"/>
      <c r="B175" s="39"/>
      <c r="C175" s="39"/>
      <c r="D175" s="39"/>
      <c r="E175" s="40"/>
      <c r="F175" s="41"/>
      <c r="G175" s="41"/>
      <c r="H175" s="41"/>
      <c r="I175" s="43"/>
      <c r="J175" s="43"/>
      <c r="K175" s="43"/>
      <c r="L175" s="43"/>
      <c r="M175" s="43"/>
      <c r="N175" s="43"/>
      <c r="O175" s="43"/>
      <c r="P175" s="44"/>
    </row>
    <row r="176" spans="1:16" ht="39.950000000000003" customHeight="1">
      <c r="A176" s="16"/>
      <c r="B176" s="16" t="s">
        <v>302</v>
      </c>
      <c r="C176" s="16"/>
      <c r="D176" s="17">
        <f>SUM(D6:D175)</f>
        <v>3848</v>
      </c>
      <c r="E176" s="16"/>
      <c r="F176" s="17">
        <f>SUM(F6:F175)</f>
        <v>168</v>
      </c>
      <c r="G176" s="17"/>
      <c r="H176" s="17"/>
      <c r="I176" s="17">
        <f>SUM(I6:I175)</f>
        <v>2210.2800000000002</v>
      </c>
      <c r="J176" s="17">
        <f>SUM(J6:J175)</f>
        <v>2459.81</v>
      </c>
      <c r="K176" s="17"/>
      <c r="L176" s="17"/>
      <c r="M176" s="17"/>
      <c r="N176" s="17"/>
      <c r="O176" s="17">
        <f>SUM(O6:O175)</f>
        <v>5.8982525922000004</v>
      </c>
      <c r="P176" s="20"/>
    </row>
    <row r="178" spans="3:3">
      <c r="C178" s="42"/>
    </row>
  </sheetData>
  <mergeCells count="326">
    <mergeCell ref="P154:P165"/>
    <mergeCell ref="P166:P170"/>
    <mergeCell ref="P171:P172"/>
    <mergeCell ref="P83:P84"/>
    <mergeCell ref="P85:P89"/>
    <mergeCell ref="P90:P96"/>
    <mergeCell ref="P97:P98"/>
    <mergeCell ref="P99:P105"/>
    <mergeCell ref="P106:P107"/>
    <mergeCell ref="P108:P120"/>
    <mergeCell ref="P138:P149"/>
    <mergeCell ref="P152:P153"/>
    <mergeCell ref="O99:O105"/>
    <mergeCell ref="O106:O107"/>
    <mergeCell ref="O108:O120"/>
    <mergeCell ref="O138:O149"/>
    <mergeCell ref="O152:O153"/>
    <mergeCell ref="O154:O165"/>
    <mergeCell ref="O166:O170"/>
    <mergeCell ref="O171:O172"/>
    <mergeCell ref="P4:P5"/>
    <mergeCell ref="P6:P7"/>
    <mergeCell ref="P10:P13"/>
    <mergeCell ref="P14:P15"/>
    <mergeCell ref="P16:P17"/>
    <mergeCell ref="P18:P33"/>
    <mergeCell ref="P34:P36"/>
    <mergeCell ref="P37:P39"/>
    <mergeCell ref="P41:P55"/>
    <mergeCell ref="P56:P62"/>
    <mergeCell ref="P63:P64"/>
    <mergeCell ref="P65:P69"/>
    <mergeCell ref="P70:P73"/>
    <mergeCell ref="P77:P78"/>
    <mergeCell ref="P79:P80"/>
    <mergeCell ref="P81:P82"/>
    <mergeCell ref="O65:O69"/>
    <mergeCell ref="O70:O73"/>
    <mergeCell ref="O77:O78"/>
    <mergeCell ref="O79:O80"/>
    <mergeCell ref="O81:O82"/>
    <mergeCell ref="O83:O84"/>
    <mergeCell ref="O85:O89"/>
    <mergeCell ref="O90:O96"/>
    <mergeCell ref="O97:O98"/>
    <mergeCell ref="O10:O13"/>
    <mergeCell ref="O14:O15"/>
    <mergeCell ref="O16:O17"/>
    <mergeCell ref="O18:O33"/>
    <mergeCell ref="O34:O36"/>
    <mergeCell ref="O37:O39"/>
    <mergeCell ref="O41:O55"/>
    <mergeCell ref="O56:O62"/>
    <mergeCell ref="O63:O64"/>
    <mergeCell ref="N97:N98"/>
    <mergeCell ref="N99:N105"/>
    <mergeCell ref="N106:N107"/>
    <mergeCell ref="N108:N120"/>
    <mergeCell ref="N138:N149"/>
    <mergeCell ref="N152:N153"/>
    <mergeCell ref="N154:N165"/>
    <mergeCell ref="N166:N170"/>
    <mergeCell ref="N171:N172"/>
    <mergeCell ref="M138:M149"/>
    <mergeCell ref="M152:M153"/>
    <mergeCell ref="M154:M165"/>
    <mergeCell ref="M166:M170"/>
    <mergeCell ref="M171:M172"/>
    <mergeCell ref="N4:N5"/>
    <mergeCell ref="N6:N7"/>
    <mergeCell ref="N10:N13"/>
    <mergeCell ref="N14:N15"/>
    <mergeCell ref="N16:N17"/>
    <mergeCell ref="N18:N33"/>
    <mergeCell ref="N34:N36"/>
    <mergeCell ref="N37:N39"/>
    <mergeCell ref="N41:N55"/>
    <mergeCell ref="N56:N62"/>
    <mergeCell ref="N63:N64"/>
    <mergeCell ref="N65:N69"/>
    <mergeCell ref="N70:N73"/>
    <mergeCell ref="N77:N78"/>
    <mergeCell ref="N79:N80"/>
    <mergeCell ref="N81:N82"/>
    <mergeCell ref="N83:N84"/>
    <mergeCell ref="N85:N89"/>
    <mergeCell ref="N90:N96"/>
    <mergeCell ref="L166:L170"/>
    <mergeCell ref="L171:L172"/>
    <mergeCell ref="M6:M7"/>
    <mergeCell ref="M10:M13"/>
    <mergeCell ref="M14:M15"/>
    <mergeCell ref="M16:M17"/>
    <mergeCell ref="M18:M33"/>
    <mergeCell ref="M34:M36"/>
    <mergeCell ref="M37:M39"/>
    <mergeCell ref="M41:M55"/>
    <mergeCell ref="M56:M62"/>
    <mergeCell ref="M63:M64"/>
    <mergeCell ref="M65:M69"/>
    <mergeCell ref="M70:M73"/>
    <mergeCell ref="M77:M78"/>
    <mergeCell ref="M79:M80"/>
    <mergeCell ref="M81:M82"/>
    <mergeCell ref="M83:M84"/>
    <mergeCell ref="M85:M89"/>
    <mergeCell ref="M90:M96"/>
    <mergeCell ref="M97:M98"/>
    <mergeCell ref="M99:M105"/>
    <mergeCell ref="M106:M107"/>
    <mergeCell ref="M108:M120"/>
    <mergeCell ref="L85:L89"/>
    <mergeCell ref="L90:L96"/>
    <mergeCell ref="L97:L98"/>
    <mergeCell ref="L99:L105"/>
    <mergeCell ref="L106:L107"/>
    <mergeCell ref="L108:L120"/>
    <mergeCell ref="L138:L149"/>
    <mergeCell ref="L152:L153"/>
    <mergeCell ref="L154:L165"/>
    <mergeCell ref="K99:K105"/>
    <mergeCell ref="K106:K107"/>
    <mergeCell ref="K108:K120"/>
    <mergeCell ref="K138:K149"/>
    <mergeCell ref="K152:K153"/>
    <mergeCell ref="K154:K165"/>
    <mergeCell ref="K166:K170"/>
    <mergeCell ref="K171:K172"/>
    <mergeCell ref="L6:L7"/>
    <mergeCell ref="L10:L13"/>
    <mergeCell ref="L14:L15"/>
    <mergeCell ref="L16:L17"/>
    <mergeCell ref="L18:L33"/>
    <mergeCell ref="L34:L36"/>
    <mergeCell ref="L37:L39"/>
    <mergeCell ref="L41:L55"/>
    <mergeCell ref="L56:L62"/>
    <mergeCell ref="L63:L64"/>
    <mergeCell ref="L65:L69"/>
    <mergeCell ref="L70:L73"/>
    <mergeCell ref="L77:L78"/>
    <mergeCell ref="L79:L80"/>
    <mergeCell ref="L81:L82"/>
    <mergeCell ref="L83:L84"/>
    <mergeCell ref="J138:J149"/>
    <mergeCell ref="J152:J153"/>
    <mergeCell ref="J154:J165"/>
    <mergeCell ref="J166:J170"/>
    <mergeCell ref="J171:J172"/>
    <mergeCell ref="K6:K7"/>
    <mergeCell ref="K10:K13"/>
    <mergeCell ref="K14:K15"/>
    <mergeCell ref="K16:K17"/>
    <mergeCell ref="K18:K33"/>
    <mergeCell ref="K34:K36"/>
    <mergeCell ref="K37:K39"/>
    <mergeCell ref="K41:K55"/>
    <mergeCell ref="K56:K62"/>
    <mergeCell ref="K63:K64"/>
    <mergeCell ref="K65:K69"/>
    <mergeCell ref="K70:K73"/>
    <mergeCell ref="K77:K78"/>
    <mergeCell ref="K79:K80"/>
    <mergeCell ref="K81:K82"/>
    <mergeCell ref="K83:K84"/>
    <mergeCell ref="K85:K89"/>
    <mergeCell ref="K90:K96"/>
    <mergeCell ref="K97:K98"/>
    <mergeCell ref="I171:I172"/>
    <mergeCell ref="J4:J5"/>
    <mergeCell ref="J6:J7"/>
    <mergeCell ref="J10:J13"/>
    <mergeCell ref="J14:J15"/>
    <mergeCell ref="J16:J17"/>
    <mergeCell ref="J18:J33"/>
    <mergeCell ref="J34:J36"/>
    <mergeCell ref="J37:J39"/>
    <mergeCell ref="J41:J55"/>
    <mergeCell ref="J56:J62"/>
    <mergeCell ref="J63:J64"/>
    <mergeCell ref="J65:J69"/>
    <mergeCell ref="J70:J73"/>
    <mergeCell ref="J77:J78"/>
    <mergeCell ref="J79:J80"/>
    <mergeCell ref="J81:J82"/>
    <mergeCell ref="J83:J84"/>
    <mergeCell ref="J85:J89"/>
    <mergeCell ref="J90:J96"/>
    <mergeCell ref="J97:J98"/>
    <mergeCell ref="J99:J105"/>
    <mergeCell ref="J106:J107"/>
    <mergeCell ref="J108:J120"/>
    <mergeCell ref="I90:I96"/>
    <mergeCell ref="I97:I98"/>
    <mergeCell ref="I99:I105"/>
    <mergeCell ref="I106:I107"/>
    <mergeCell ref="I108:I120"/>
    <mergeCell ref="I138:I149"/>
    <mergeCell ref="I152:I153"/>
    <mergeCell ref="I154:I165"/>
    <mergeCell ref="I166:I170"/>
    <mergeCell ref="H108:H120"/>
    <mergeCell ref="H138:H149"/>
    <mergeCell ref="H152:H153"/>
    <mergeCell ref="H154:H165"/>
    <mergeCell ref="H166:H170"/>
    <mergeCell ref="H171:H172"/>
    <mergeCell ref="I4:I5"/>
    <mergeCell ref="I6:I7"/>
    <mergeCell ref="I10:I13"/>
    <mergeCell ref="I14:I15"/>
    <mergeCell ref="I16:I17"/>
    <mergeCell ref="I18:I33"/>
    <mergeCell ref="I34:I36"/>
    <mergeCell ref="I37:I39"/>
    <mergeCell ref="I41:I55"/>
    <mergeCell ref="I56:I62"/>
    <mergeCell ref="I63:I64"/>
    <mergeCell ref="I65:I69"/>
    <mergeCell ref="I70:I73"/>
    <mergeCell ref="I77:I78"/>
    <mergeCell ref="I79:I80"/>
    <mergeCell ref="I81:I82"/>
    <mergeCell ref="I83:I84"/>
    <mergeCell ref="I85:I89"/>
    <mergeCell ref="G166:G170"/>
    <mergeCell ref="G171:G172"/>
    <mergeCell ref="H4:H5"/>
    <mergeCell ref="H6:H7"/>
    <mergeCell ref="H10:H13"/>
    <mergeCell ref="H14:H15"/>
    <mergeCell ref="H16:H17"/>
    <mergeCell ref="H18:H33"/>
    <mergeCell ref="H34:H36"/>
    <mergeCell ref="H37:H39"/>
    <mergeCell ref="H41:H55"/>
    <mergeCell ref="H56:H62"/>
    <mergeCell ref="H63:H64"/>
    <mergeCell ref="H65:H69"/>
    <mergeCell ref="H70:H73"/>
    <mergeCell ref="H77:H78"/>
    <mergeCell ref="H79:H80"/>
    <mergeCell ref="H81:H82"/>
    <mergeCell ref="H83:H84"/>
    <mergeCell ref="H85:H89"/>
    <mergeCell ref="H90:H96"/>
    <mergeCell ref="H97:H98"/>
    <mergeCell ref="H99:H105"/>
    <mergeCell ref="H106:H107"/>
    <mergeCell ref="G85:G89"/>
    <mergeCell ref="G90:G96"/>
    <mergeCell ref="G97:G98"/>
    <mergeCell ref="G99:G105"/>
    <mergeCell ref="G106:G107"/>
    <mergeCell ref="G108:G120"/>
    <mergeCell ref="G138:G149"/>
    <mergeCell ref="G152:G153"/>
    <mergeCell ref="G154:G165"/>
    <mergeCell ref="F106:F107"/>
    <mergeCell ref="F108:F120"/>
    <mergeCell ref="F138:F149"/>
    <mergeCell ref="F152:F153"/>
    <mergeCell ref="F154:F165"/>
    <mergeCell ref="F166:F170"/>
    <mergeCell ref="F171:F172"/>
    <mergeCell ref="G4:G5"/>
    <mergeCell ref="G6:G7"/>
    <mergeCell ref="G10:G13"/>
    <mergeCell ref="G14:G15"/>
    <mergeCell ref="G16:G17"/>
    <mergeCell ref="G18:G33"/>
    <mergeCell ref="G34:G36"/>
    <mergeCell ref="G37:G39"/>
    <mergeCell ref="G41:G55"/>
    <mergeCell ref="G56:G62"/>
    <mergeCell ref="G63:G64"/>
    <mergeCell ref="G65:G69"/>
    <mergeCell ref="G70:G73"/>
    <mergeCell ref="G77:G78"/>
    <mergeCell ref="G79:G80"/>
    <mergeCell ref="G81:G82"/>
    <mergeCell ref="G83:G84"/>
    <mergeCell ref="F70:F73"/>
    <mergeCell ref="F77:F78"/>
    <mergeCell ref="F79:F80"/>
    <mergeCell ref="F81:F82"/>
    <mergeCell ref="F83:F84"/>
    <mergeCell ref="F85:F89"/>
    <mergeCell ref="F90:F96"/>
    <mergeCell ref="F97:F98"/>
    <mergeCell ref="F99:F105"/>
    <mergeCell ref="E65:E69"/>
    <mergeCell ref="F4:F5"/>
    <mergeCell ref="F6:F7"/>
    <mergeCell ref="F10:F13"/>
    <mergeCell ref="F14:F15"/>
    <mergeCell ref="F16:F17"/>
    <mergeCell ref="F18:F33"/>
    <mergeCell ref="F34:F36"/>
    <mergeCell ref="F37:F39"/>
    <mergeCell ref="F41:F55"/>
    <mergeCell ref="F56:F62"/>
    <mergeCell ref="F63:F64"/>
    <mergeCell ref="F65:F69"/>
    <mergeCell ref="E10:E13"/>
    <mergeCell ref="E14:E15"/>
    <mergeCell ref="E16:E17"/>
    <mergeCell ref="E18:E33"/>
    <mergeCell ref="E34:E36"/>
    <mergeCell ref="E37:E39"/>
    <mergeCell ref="E41:E55"/>
    <mergeCell ref="E56:E62"/>
    <mergeCell ref="E63:E64"/>
    <mergeCell ref="A1:O1"/>
    <mergeCell ref="A2:O2"/>
    <mergeCell ref="A3:O3"/>
    <mergeCell ref="K4:M4"/>
    <mergeCell ref="A4:A5"/>
    <mergeCell ref="B4:B5"/>
    <mergeCell ref="C4:C5"/>
    <mergeCell ref="D4:D5"/>
    <mergeCell ref="D8:D9"/>
    <mergeCell ref="E4:E5"/>
    <mergeCell ref="E6:E7"/>
    <mergeCell ref="O4:O5"/>
    <mergeCell ref="O6:O7"/>
  </mergeCells>
  <dataValidations count="1">
    <dataValidation type="list" allowBlank="1" showInputMessage="1" showErrorMessage="1" sqref="D10:D13" xr:uid="{00000000-0002-0000-0000-000000000000}">
      <formula1>#REF!</formula1>
    </dataValidation>
  </dataValidations>
  <pageMargins left="0.7" right="0.7" top="0.75" bottom="0.75" header="0.3" footer="0.3"/>
  <ignoredErrors>
    <ignoredError sqref="D10:D13" listDataValidation="1"/>
    <ignoredError sqref="A63 A56:C62 E57:P62 Q56:XEW62 G56:O56 A48:A49 B40:C40 Q40:XEW40 A34:A36 A15 E11:P13 Q10:XEW13 A6:A7 A10:C13 Q71:XEW72 K71:N72 G71:H72 B71:C72 A70:A73" numberStoredAsText="1"/>
  </ignoredErrors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 china stock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Mohannad Dawood</dc:creator>
  <cp:lastModifiedBy>Jullanar@atclighting.co</cp:lastModifiedBy>
  <dcterms:created xsi:type="dcterms:W3CDTF">2015-06-05T18:17:00Z</dcterms:created>
  <dcterms:modified xsi:type="dcterms:W3CDTF">2024-12-19T08:19:37Z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16DB081CBDC34F98B117AAE612FA145F_13</vt:lpwstr>
  </property>
</Properties>
</file>